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20730" windowHeight="117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M42" i="1"/>
  <c r="M188"/>
  <c r="M178"/>
  <c r="M160"/>
  <c r="M170"/>
  <c r="M154"/>
  <c r="M144"/>
  <c r="M126"/>
  <c r="M137" s="1"/>
  <c r="M136"/>
  <c r="M117"/>
  <c r="M107"/>
  <c r="M98"/>
  <c r="M88"/>
  <c r="M80"/>
  <c r="M81" s="1"/>
  <c r="M70"/>
  <c r="M61"/>
  <c r="M50"/>
  <c r="M31"/>
  <c r="M12"/>
  <c r="M22"/>
  <c r="F12"/>
  <c r="F22" s="1"/>
  <c r="M189" l="1"/>
  <c r="M118"/>
  <c r="M62"/>
  <c r="M99"/>
  <c r="M171"/>
  <c r="M23"/>
  <c r="M155"/>
  <c r="M43"/>
  <c r="B189"/>
  <c r="A189"/>
  <c r="L188"/>
  <c r="J188"/>
  <c r="I188"/>
  <c r="H188"/>
  <c r="G188"/>
  <c r="F188"/>
  <c r="B179"/>
  <c r="A179"/>
  <c r="L178"/>
  <c r="J178"/>
  <c r="I178"/>
  <c r="H178"/>
  <c r="G178"/>
  <c r="F178"/>
  <c r="B171"/>
  <c r="A171"/>
  <c r="L170"/>
  <c r="J170"/>
  <c r="I170"/>
  <c r="H170"/>
  <c r="G170"/>
  <c r="F170"/>
  <c r="B161"/>
  <c r="A161"/>
  <c r="L160"/>
  <c r="J160"/>
  <c r="I160"/>
  <c r="H160"/>
  <c r="G160"/>
  <c r="F160"/>
  <c r="B155"/>
  <c r="A155"/>
  <c r="L154"/>
  <c r="J154"/>
  <c r="I154"/>
  <c r="H154"/>
  <c r="G154"/>
  <c r="F154"/>
  <c r="B145"/>
  <c r="A145"/>
  <c r="L144"/>
  <c r="J144"/>
  <c r="I144"/>
  <c r="H144"/>
  <c r="G144"/>
  <c r="F144"/>
  <c r="B137"/>
  <c r="A137"/>
  <c r="L136"/>
  <c r="J136"/>
  <c r="I136"/>
  <c r="H136"/>
  <c r="G136"/>
  <c r="F136"/>
  <c r="B127"/>
  <c r="A127"/>
  <c r="L126"/>
  <c r="J126"/>
  <c r="I126"/>
  <c r="H126"/>
  <c r="G126"/>
  <c r="F126"/>
  <c r="B118"/>
  <c r="A118"/>
  <c r="L117"/>
  <c r="J117"/>
  <c r="I117"/>
  <c r="H117"/>
  <c r="G117"/>
  <c r="F117"/>
  <c r="B108"/>
  <c r="A108"/>
  <c r="L107"/>
  <c r="J107"/>
  <c r="I107"/>
  <c r="H107"/>
  <c r="G107"/>
  <c r="F107"/>
  <c r="B99"/>
  <c r="A99"/>
  <c r="L98"/>
  <c r="J98"/>
  <c r="I98"/>
  <c r="H98"/>
  <c r="G98"/>
  <c r="F98"/>
  <c r="B89"/>
  <c r="A89"/>
  <c r="L88"/>
  <c r="J88"/>
  <c r="I88"/>
  <c r="H88"/>
  <c r="G88"/>
  <c r="F88"/>
  <c r="B81"/>
  <c r="A81"/>
  <c r="L80"/>
  <c r="J80"/>
  <c r="I80"/>
  <c r="H80"/>
  <c r="G80"/>
  <c r="F80"/>
  <c r="B71"/>
  <c r="A71"/>
  <c r="L70"/>
  <c r="J70"/>
  <c r="I70"/>
  <c r="I81" s="1"/>
  <c r="H70"/>
  <c r="G70"/>
  <c r="F70"/>
  <c r="B62"/>
  <c r="A62"/>
  <c r="L61"/>
  <c r="J61"/>
  <c r="I61"/>
  <c r="H61"/>
  <c r="G61"/>
  <c r="F61"/>
  <c r="A52"/>
  <c r="L50"/>
  <c r="J50"/>
  <c r="I50"/>
  <c r="H50"/>
  <c r="G50"/>
  <c r="F50"/>
  <c r="B43"/>
  <c r="A43"/>
  <c r="L42"/>
  <c r="J42"/>
  <c r="I42"/>
  <c r="H42"/>
  <c r="G42"/>
  <c r="F42"/>
  <c r="L31"/>
  <c r="J31"/>
  <c r="I31"/>
  <c r="H31"/>
  <c r="G31"/>
  <c r="F31"/>
  <c r="A23"/>
  <c r="L22"/>
  <c r="J22"/>
  <c r="I22"/>
  <c r="H22"/>
  <c r="G22"/>
  <c r="B13"/>
  <c r="A13"/>
  <c r="L12"/>
  <c r="J12"/>
  <c r="I12"/>
  <c r="H12"/>
  <c r="G12"/>
  <c r="I171" l="1"/>
  <c r="I189"/>
  <c r="I99"/>
  <c r="H171"/>
  <c r="H155"/>
  <c r="H137"/>
  <c r="I137"/>
  <c r="I62"/>
  <c r="L171"/>
  <c r="G137"/>
  <c r="L137"/>
  <c r="L118"/>
  <c r="L189"/>
  <c r="L155"/>
  <c r="L99"/>
  <c r="L81"/>
  <c r="J189"/>
  <c r="G189"/>
  <c r="H189"/>
  <c r="F189"/>
  <c r="J171"/>
  <c r="G171"/>
  <c r="F171"/>
  <c r="G155"/>
  <c r="J155"/>
  <c r="I155"/>
  <c r="F155"/>
  <c r="J137"/>
  <c r="F137"/>
  <c r="I118"/>
  <c r="H118"/>
  <c r="J118"/>
  <c r="G118"/>
  <c r="F118"/>
  <c r="H99"/>
  <c r="J99"/>
  <c r="G99"/>
  <c r="F99"/>
  <c r="J81"/>
  <c r="H81"/>
  <c r="G81"/>
  <c r="F81"/>
  <c r="L62"/>
  <c r="J62"/>
  <c r="H62"/>
  <c r="G62"/>
  <c r="F62"/>
  <c r="I43"/>
  <c r="H43"/>
  <c r="G43"/>
  <c r="J43"/>
  <c r="L43"/>
  <c r="F43"/>
  <c r="L23"/>
  <c r="J23"/>
  <c r="I23"/>
  <c r="H23"/>
  <c r="G23"/>
  <c r="F23"/>
  <c r="I190" l="1"/>
  <c r="H190"/>
  <c r="G190"/>
  <c r="J190"/>
  <c r="L190"/>
  <c r="F190"/>
</calcChain>
</file>

<file path=xl/sharedStrings.xml><?xml version="1.0" encoding="utf-8"?>
<sst xmlns="http://schemas.openxmlformats.org/spreadsheetml/2006/main" count="219" uniqueCount="105">
  <si>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</si>
  <si>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</si>
  <si>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</si>
  <si>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</si>
  <si>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</si>
  <si>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</si>
  <si>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</si>
  <si>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</si>
  <si>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</si>
  <si>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</si>
  <si>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</si>
  <si>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</si>
  <si>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</si>
  <si>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</si>
  <si>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</si>
  <si>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</si>
  <si>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хлеб</t>
  </si>
  <si>
    <t>Обед</t>
  </si>
  <si>
    <t>1 блюдо</t>
  </si>
  <si>
    <t>напиток</t>
  </si>
  <si>
    <t>итого</t>
  </si>
  <si>
    <t>Вес блюда, г</t>
  </si>
  <si>
    <t>Цена</t>
  </si>
  <si>
    <t>Щи из свежей капусты</t>
  </si>
  <si>
    <t>Макароны отварные</t>
  </si>
  <si>
    <t>Каша рисовая рассыпчатая</t>
  </si>
  <si>
    <t>компот</t>
  </si>
  <si>
    <t>Плов с мясом кур</t>
  </si>
  <si>
    <t>чай с сахаром</t>
  </si>
  <si>
    <t>филиал МБОУ "Жариковская СОШ ПМО"  в с. Богуславка</t>
  </si>
  <si>
    <t>суп молочный с макаронными изделиями</t>
  </si>
  <si>
    <t>суп с рыбными консервами</t>
  </si>
  <si>
    <t>пюре гороховое</t>
  </si>
  <si>
    <t>обед</t>
  </si>
  <si>
    <t>завтрак</t>
  </si>
  <si>
    <t>Борщ со сметаной на курином бульоне</t>
  </si>
  <si>
    <t>Гуляш из отварного мяса</t>
  </si>
  <si>
    <t>Компот</t>
  </si>
  <si>
    <t>Каша молочная манная</t>
  </si>
  <si>
    <t>Чай с сахаром</t>
  </si>
  <si>
    <t>Хлеб</t>
  </si>
  <si>
    <t>Сок Фруктовый</t>
  </si>
  <si>
    <t>Хлеб с маслом</t>
  </si>
  <si>
    <t>Каша гречневая рассыпчатая</t>
  </si>
  <si>
    <t>Каша молочная пшеничная</t>
  </si>
  <si>
    <t>Суп гречневый с мясом кур</t>
  </si>
  <si>
    <t>Каша молочная пшенная</t>
  </si>
  <si>
    <t>Каша молочная рисовая</t>
  </si>
  <si>
    <t>Печень по -строгоновски</t>
  </si>
  <si>
    <t>Пюре картофельное</t>
  </si>
  <si>
    <t>Суп гороховый на курином бульоне</t>
  </si>
  <si>
    <t>Рассольник Ленинградский со сметаной на курин бульоне</t>
  </si>
  <si>
    <t>Капуста тушеная с мясом и картофелем</t>
  </si>
  <si>
    <t>Рыба тушеная с овощами</t>
  </si>
  <si>
    <t>Жаркое с мясом кур</t>
  </si>
  <si>
    <t xml:space="preserve">утверждаю:руководитель учреждения                                                                                                                              </t>
  </si>
  <si>
    <t>Савельева М А</t>
  </si>
  <si>
    <t>Каша гречневая рассыпчатая с маслом</t>
  </si>
  <si>
    <t>Свекольник со сметаной на курином бульоне</t>
  </si>
  <si>
    <t>Суп кртофельный с клецками</t>
  </si>
  <si>
    <t xml:space="preserve">Вермишель отварная с маслом </t>
  </si>
  <si>
    <t>54-27с</t>
  </si>
  <si>
    <t>54-1хн</t>
  </si>
  <si>
    <t>54-2гн</t>
  </si>
  <si>
    <t>54-1г</t>
  </si>
  <si>
    <t>54-9м</t>
  </si>
  <si>
    <t>54-11с</t>
  </si>
  <si>
    <t>54-4г</t>
  </si>
  <si>
    <t>54-6г</t>
  </si>
  <si>
    <t>54-8с</t>
  </si>
  <si>
    <t>54-16м</t>
  </si>
  <si>
    <t>54-11г</t>
  </si>
  <si>
    <t>54-3с</t>
  </si>
  <si>
    <t>54,12м</t>
  </si>
  <si>
    <t>54-18с</t>
  </si>
  <si>
    <t>54,6с</t>
  </si>
  <si>
    <t>54,1г</t>
  </si>
  <si>
    <t>54-5м</t>
  </si>
  <si>
    <t>салат из свеклы</t>
  </si>
  <si>
    <t>54-19к</t>
  </si>
  <si>
    <t>54,28м</t>
  </si>
  <si>
    <t>50/5</t>
  </si>
  <si>
    <t>54-13к</t>
  </si>
  <si>
    <t>Биточки мясные куриные</t>
  </si>
  <si>
    <t>54,18к</t>
  </si>
  <si>
    <t>54-27к</t>
  </si>
  <si>
    <t>яблоко свежее</t>
  </si>
  <si>
    <t>54-1с</t>
  </si>
  <si>
    <t>каша молочная манная</t>
  </si>
  <si>
    <t>каша молочная ячневая</t>
  </si>
  <si>
    <t xml:space="preserve">хлеб </t>
  </si>
  <si>
    <t>масло порциями</t>
  </si>
  <si>
    <t xml:space="preserve">Хлеб </t>
  </si>
  <si>
    <t xml:space="preserve">Чай с сахаром </t>
  </si>
  <si>
    <t xml:space="preserve">ОВЗ </t>
  </si>
  <si>
    <t>котлета мясная куриная</t>
  </si>
  <si>
    <t>хлеб с маслом</t>
  </si>
  <si>
    <t>40/5</t>
  </si>
  <si>
    <t>цена</t>
  </si>
  <si>
    <t>сок фруктовый</t>
  </si>
  <si>
    <t>яблоко</t>
  </si>
  <si>
    <t>суп картофельный с рисовой крупой с мясом кур</t>
  </si>
  <si>
    <t>сок фруктовый т/п</t>
  </si>
  <si>
    <t>суп овощной со сметаной</t>
  </si>
  <si>
    <t>печенье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</si>
</sst>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6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7" xfId="0" applyFont="1" applyBorder="1" applyAlignment="1">
      <alignment horizontal="center"/>
    </xf>
    <xf numFmtId="0" fontId="11" fillId="0" borderId="6" xfId="0" applyFont="1" applyBorder="1"/>
    <xf numFmtId="0" fontId="11" fillId="2" borderId="2" xfId="0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3" fillId="0" borderId="2" xfId="0" applyFont="1" applyBorder="1"/>
    <xf numFmtId="0" fontId="13" fillId="0" borderId="5" xfId="0" applyFont="1" applyBorder="1"/>
    <xf numFmtId="0" fontId="12" fillId="0" borderId="7" xfId="0" applyFont="1" applyBorder="1" applyAlignment="1">
      <alignment horizontal="center"/>
    </xf>
    <xf numFmtId="0" fontId="13" fillId="0" borderId="6" xfId="0" applyFont="1" applyBorder="1"/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6" xfId="0" applyFont="1" applyBorder="1" applyAlignment="1">
      <alignment horizontal="center"/>
    </xf>
    <xf numFmtId="0" fontId="13" fillId="2" borderId="2" xfId="0" applyFont="1" applyFill="1" applyBorder="1" applyProtection="1">
      <protection locked="0"/>
    </xf>
    <xf numFmtId="0" fontId="12" fillId="0" borderId="0" xfId="0" applyFont="1"/>
    <xf numFmtId="0" fontId="2" fillId="0" borderId="0" xfId="0" applyFont="1" applyFill="1"/>
    <xf numFmtId="0" fontId="3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top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19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3" fillId="0" borderId="5" xfId="0" applyFont="1" applyFill="1" applyBorder="1"/>
    <xf numFmtId="0" fontId="13" fillId="0" borderId="2" xfId="0" applyFont="1" applyFill="1" applyBorder="1"/>
    <xf numFmtId="0" fontId="12" fillId="0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Fill="1" applyBorder="1" applyAlignment="1" applyProtection="1">
      <alignment horizontal="center" vertical="top" wrapText="1"/>
      <protection locked="0"/>
    </xf>
    <xf numFmtId="0" fontId="12" fillId="0" borderId="17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Fill="1"/>
    <xf numFmtId="0" fontId="12" fillId="0" borderId="16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3" fillId="0" borderId="6" xfId="0" applyFont="1" applyFill="1" applyBorder="1"/>
    <xf numFmtId="0" fontId="13" fillId="0" borderId="2" xfId="0" applyFont="1" applyFill="1" applyBorder="1" applyProtection="1">
      <protection locked="0"/>
    </xf>
    <xf numFmtId="0" fontId="12" fillId="0" borderId="18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3" fillId="0" borderId="4" xfId="0" applyFont="1" applyFill="1" applyBorder="1"/>
    <xf numFmtId="0" fontId="14" fillId="0" borderId="2" xfId="0" applyFont="1" applyFill="1" applyBorder="1" applyAlignment="1" applyProtection="1">
      <alignment horizontal="right"/>
      <protection locked="0"/>
    </xf>
    <xf numFmtId="0" fontId="12" fillId="0" borderId="2" xfId="0" applyFont="1" applyFill="1" applyBorder="1" applyAlignment="1">
      <alignment vertical="top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17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3" fillId="0" borderId="14" xfId="0" applyFont="1" applyFill="1" applyBorder="1"/>
    <xf numFmtId="0" fontId="13" fillId="0" borderId="1" xfId="0" applyFont="1" applyFill="1" applyBorder="1"/>
    <xf numFmtId="0" fontId="12" fillId="0" borderId="1" xfId="0" applyFont="1" applyFill="1" applyBorder="1" applyAlignment="1" applyProtection="1">
      <alignment vertical="top" wrapText="1"/>
      <protection locked="0"/>
    </xf>
    <xf numFmtId="0" fontId="12" fillId="0" borderId="1" xfId="0" applyFont="1" applyFill="1" applyBorder="1" applyAlignment="1" applyProtection="1">
      <alignment horizontal="center" vertical="top" wrapText="1"/>
      <protection locked="0"/>
    </xf>
    <xf numFmtId="0" fontId="12" fillId="0" borderId="1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14" xfId="0" applyFill="1" applyBorder="1"/>
    <xf numFmtId="0" fontId="0" fillId="0" borderId="1" xfId="0" applyFill="1" applyBorder="1"/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Fill="1" applyBorder="1" applyAlignment="1" applyProtection="1">
      <alignment horizontal="center" vertical="top" wrapText="1"/>
      <protection locked="0"/>
    </xf>
    <xf numFmtId="0" fontId="0" fillId="0" borderId="6" xfId="0" applyFill="1" applyBorder="1"/>
    <xf numFmtId="0" fontId="0" fillId="0" borderId="2" xfId="0" applyFill="1" applyBorder="1" applyProtection="1">
      <protection locked="0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/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10" fillId="0" borderId="2" xfId="0" applyFont="1" applyFill="1" applyBorder="1" applyAlignment="1" applyProtection="1">
      <alignment vertical="top" wrapText="1"/>
      <protection locked="0"/>
    </xf>
    <xf numFmtId="0" fontId="10" fillId="0" borderId="2" xfId="0" applyFont="1" applyFill="1" applyBorder="1" applyAlignment="1" applyProtection="1">
      <alignment horizontal="center" vertical="top" wrapText="1"/>
      <protection locked="0"/>
    </xf>
    <xf numFmtId="0" fontId="10" fillId="0" borderId="17" xfId="0" applyFont="1" applyFill="1" applyBorder="1" applyAlignment="1" applyProtection="1">
      <alignment horizontal="center" vertical="top" wrapText="1"/>
      <protection locked="0"/>
    </xf>
    <xf numFmtId="0" fontId="10" fillId="0" borderId="1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1" fillId="0" borderId="6" xfId="0" applyFont="1" applyFill="1" applyBorder="1"/>
    <xf numFmtId="0" fontId="11" fillId="0" borderId="2" xfId="0" applyFont="1" applyFill="1" applyBorder="1"/>
    <xf numFmtId="0" fontId="11" fillId="0" borderId="2" xfId="0" applyFont="1" applyFill="1" applyBorder="1" applyProtection="1">
      <protection locked="0"/>
    </xf>
    <xf numFmtId="0" fontId="2" fillId="0" borderId="1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0" fillId="0" borderId="4" xfId="0" applyFill="1" applyBorder="1"/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5" xfId="0" applyFill="1" applyBorder="1"/>
    <xf numFmtId="0" fontId="2" fillId="2" borderId="0" xfId="0" applyFont="1" applyFill="1" applyBorder="1" applyAlignment="1" applyProtection="1">
      <alignment wrapText="1"/>
      <protection locked="0"/>
    </xf>
    <xf numFmtId="0" fontId="3" fillId="0" borderId="0" xfId="0" applyFont="1" applyAlignment="1">
      <alignment vertical="center"/>
    </xf>
    <xf numFmtId="0" fontId="2" fillId="2" borderId="0" xfId="0" applyFont="1" applyFill="1" applyBorder="1" applyAlignment="1" applyProtection="1">
      <alignment vertical="top"/>
      <protection locked="0"/>
    </xf>
    <xf numFmtId="0" fontId="2" fillId="0" borderId="3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2" fillId="4" borderId="18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3" fillId="4" borderId="4" xfId="0" applyFont="1" applyFill="1" applyBorder="1"/>
    <xf numFmtId="0" fontId="14" fillId="4" borderId="2" xfId="0" applyFont="1" applyFill="1" applyBorder="1" applyAlignment="1" applyProtection="1">
      <alignment horizontal="right"/>
      <protection locked="0"/>
    </xf>
    <xf numFmtId="0" fontId="12" fillId="4" borderId="2" xfId="0" applyFont="1" applyFill="1" applyBorder="1" applyAlignment="1">
      <alignment vertical="top" wrapText="1"/>
    </xf>
    <xf numFmtId="0" fontId="12" fillId="4" borderId="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/>
    </xf>
    <xf numFmtId="0" fontId="17" fillId="0" borderId="1" xfId="0" applyFont="1" applyFill="1" applyBorder="1"/>
    <xf numFmtId="0" fontId="2" fillId="0" borderId="23" xfId="0" applyFont="1" applyFill="1" applyBorder="1"/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/>
    <xf numFmtId="0" fontId="2" fillId="0" borderId="24" xfId="0" applyFont="1" applyBorder="1"/>
    <xf numFmtId="0" fontId="2" fillId="3" borderId="5" xfId="0" applyFont="1" applyFill="1" applyBorder="1" applyAlignment="1">
      <alignment horizontal="center" vertical="top" wrapText="1"/>
    </xf>
    <xf numFmtId="0" fontId="2" fillId="0" borderId="25" xfId="0" applyFont="1" applyBorder="1"/>
    <xf numFmtId="0" fontId="12" fillId="0" borderId="2" xfId="0" applyFont="1" applyFill="1" applyBorder="1" applyAlignment="1" applyProtection="1">
      <alignment vertical="top"/>
      <protection locked="0"/>
    </xf>
    <xf numFmtId="0" fontId="15" fillId="4" borderId="21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2" fillId="5" borderId="6" xfId="0" applyFont="1" applyFill="1" applyBorder="1" applyAlignment="1" applyProtection="1">
      <alignment horizontal="center" vertical="top" wrapText="1"/>
      <protection locked="0"/>
    </xf>
    <xf numFmtId="0" fontId="12" fillId="5" borderId="6" xfId="0" applyFont="1" applyFill="1" applyBorder="1" applyAlignment="1">
      <alignment horizontal="center" vertical="top" wrapText="1"/>
    </xf>
    <xf numFmtId="0" fontId="12" fillId="5" borderId="5" xfId="0" applyFont="1" applyFill="1" applyBorder="1" applyAlignment="1" applyProtection="1">
      <alignment horizontal="center" vertical="top" wrapText="1"/>
      <protection locked="0"/>
    </xf>
    <xf numFmtId="0" fontId="12" fillId="5" borderId="2" xfId="0" applyFont="1" applyFill="1" applyBorder="1" applyAlignment="1" applyProtection="1">
      <alignment horizontal="center" vertical="top" wrapText="1"/>
      <protection locked="0"/>
    </xf>
    <xf numFmtId="0" fontId="12" fillId="5" borderId="5" xfId="0" applyFont="1" applyFill="1" applyBorder="1" applyAlignment="1">
      <alignment horizontal="center" vertical="top" wrapText="1"/>
    </xf>
    <xf numFmtId="0" fontId="12" fillId="0" borderId="0" xfId="0" applyFont="1" applyBorder="1"/>
    <xf numFmtId="0" fontId="2" fillId="5" borderId="4" xfId="0" applyFont="1" applyFill="1" applyBorder="1" applyAlignment="1">
      <alignment horizontal="center" vertical="top" wrapText="1"/>
    </xf>
    <xf numFmtId="0" fontId="12" fillId="5" borderId="4" xfId="0" applyFont="1" applyFill="1" applyBorder="1" applyAlignment="1" applyProtection="1">
      <alignment horizontal="center" vertical="top" wrapText="1"/>
      <protection locked="0"/>
    </xf>
    <xf numFmtId="0" fontId="10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5" xfId="0" applyFont="1" applyFill="1" applyBorder="1" applyAlignment="1">
      <alignment horizontal="center" vertical="top" wrapText="1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5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2" fillId="0" borderId="0" xfId="0" applyFont="1" applyBorder="1"/>
    <xf numFmtId="0" fontId="10" fillId="5" borderId="2" xfId="0" applyFont="1" applyFill="1" applyBorder="1" applyAlignment="1" applyProtection="1">
      <alignment horizontal="center" vertical="top" wrapText="1"/>
      <protection locked="0"/>
    </xf>
    <xf numFmtId="0" fontId="12" fillId="5" borderId="2" xfId="0" applyFont="1" applyFill="1" applyBorder="1" applyAlignment="1">
      <alignment horizontal="center" vertical="top" wrapText="1"/>
    </xf>
    <xf numFmtId="0" fontId="12" fillId="4" borderId="20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3" xfId="0" applyFont="1" applyFill="1" applyBorder="1" applyAlignment="1">
      <alignment vertical="top" wrapText="1"/>
    </xf>
    <xf numFmtId="0" fontId="12" fillId="4" borderId="3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164" fontId="2" fillId="5" borderId="2" xfId="0" applyNumberFormat="1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1"/>
  <sheetViews>
    <sheetView tabSelected="1" workbookViewId="0">
      <pane xSplit="4" ySplit="5" topLeftCell="E61" activePane="bottomRight" state="frozen"/>
      <selection pane="topRight" activeCell="E1" sqref="E1"/>
      <selection pane="bottomLeft" activeCell="A6" sqref="A6"/>
      <selection pane="bottomRight" activeCell="M184" sqref="M184:M190"/>
    </sheetView>
  </sheetViews>
  <sheetFormatPr defaultColWidth="9.140625" defaultRowHeight="12.75"/>
  <cols>
    <col min="1" max="1" width="3" style="2" customWidth="1"/>
    <col min="2" max="2" width="3.42578125" style="2" customWidth="1"/>
    <col min="3" max="3" width="6.42578125" style="1" customWidth="1"/>
    <col min="4" max="4" width="7.85546875" style="1" customWidth="1"/>
    <col min="5" max="5" width="22.85546875" style="2" customWidth="1"/>
    <col min="6" max="6" width="6" style="2" customWidth="1"/>
    <col min="7" max="7" width="6.28515625" style="2" customWidth="1"/>
    <col min="8" max="8" width="6" style="2" customWidth="1"/>
    <col min="9" max="9" width="6.5703125" style="2" customWidth="1"/>
    <col min="10" max="10" width="7.28515625" style="2" customWidth="1"/>
    <col min="11" max="11" width="5.85546875" style="2" customWidth="1"/>
    <col min="12" max="12" width="0.140625" style="2" hidden="1" customWidth="1"/>
    <col min="13" max="13" width="5.85546875" style="2" customWidth="1"/>
    <col min="14" max="16384" width="9.140625" style="2"/>
  </cols>
  <sheetData>
    <row r="1" spans="1:13" ht="15" customHeight="1">
      <c r="A1" s="1" t="s">
        <v>7</v>
      </c>
      <c r="B1" s="119" t="s">
        <v>29</v>
      </c>
      <c r="C1" s="119"/>
      <c r="D1" s="119"/>
      <c r="E1" s="119"/>
      <c r="F1" s="119"/>
      <c r="G1" s="121" t="s">
        <v>55</v>
      </c>
      <c r="H1" s="121"/>
      <c r="I1" s="121"/>
      <c r="J1" s="121"/>
      <c r="K1" s="121"/>
      <c r="L1" s="121"/>
      <c r="M1" s="121"/>
    </row>
    <row r="2" spans="1:13" ht="18" customHeight="1">
      <c r="A2" s="27" t="s">
        <v>6</v>
      </c>
      <c r="B2" s="119"/>
      <c r="C2" s="119"/>
      <c r="D2" s="119"/>
      <c r="E2" s="119"/>
      <c r="F2" s="119"/>
      <c r="G2" s="121"/>
      <c r="H2" s="121"/>
      <c r="I2" s="121"/>
      <c r="J2" s="121"/>
      <c r="K2" s="121"/>
      <c r="L2" s="121"/>
      <c r="M2" s="121"/>
    </row>
    <row r="3" spans="1:13" ht="17.25" customHeight="1">
      <c r="A3" s="120" t="s">
        <v>8</v>
      </c>
      <c r="B3" s="120"/>
      <c r="C3" s="120"/>
      <c r="D3" s="120"/>
      <c r="E3" s="120" t="s">
        <v>94</v>
      </c>
      <c r="F3" s="119"/>
      <c r="G3" s="121" t="s">
        <v>56</v>
      </c>
      <c r="H3" s="121"/>
      <c r="I3" s="121"/>
      <c r="J3" s="121"/>
      <c r="K3" s="121"/>
      <c r="L3" s="121"/>
      <c r="M3" s="121"/>
    </row>
    <row r="4" spans="1:13" s="54" customFormat="1" ht="13.5" thickBot="1">
      <c r="D4" s="55"/>
      <c r="H4" s="56"/>
      <c r="I4" s="56">
        <v>1</v>
      </c>
      <c r="J4" s="56">
        <v>3</v>
      </c>
      <c r="K4" s="54">
        <v>2025</v>
      </c>
      <c r="M4" s="138"/>
    </row>
    <row r="5" spans="1:13" ht="57" thickBot="1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21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22</v>
      </c>
      <c r="M5" s="139" t="s">
        <v>98</v>
      </c>
    </row>
    <row r="6" spans="1:13" s="66" customFormat="1" ht="38.25">
      <c r="A6" s="78">
        <v>1</v>
      </c>
      <c r="B6" s="79">
        <v>1</v>
      </c>
      <c r="C6" s="80" t="s">
        <v>15</v>
      </c>
      <c r="D6" s="81" t="s">
        <v>18</v>
      </c>
      <c r="E6" s="82" t="s">
        <v>30</v>
      </c>
      <c r="F6" s="83">
        <v>200</v>
      </c>
      <c r="G6" s="83">
        <v>27.5</v>
      </c>
      <c r="H6" s="83">
        <v>22.7</v>
      </c>
      <c r="I6" s="83">
        <v>89.3</v>
      </c>
      <c r="J6" s="83">
        <v>671.1</v>
      </c>
      <c r="K6" s="84" t="s">
        <v>79</v>
      </c>
      <c r="L6" s="83"/>
      <c r="M6" s="153">
        <v>28.6</v>
      </c>
    </row>
    <row r="7" spans="1:13" s="66" customFormat="1" ht="25.5">
      <c r="A7" s="67"/>
      <c r="B7" s="68"/>
      <c r="C7" s="69"/>
      <c r="D7" s="70"/>
      <c r="E7" s="63" t="s">
        <v>28</v>
      </c>
      <c r="F7" s="64">
        <v>200</v>
      </c>
      <c r="G7" s="64">
        <v>0.2</v>
      </c>
      <c r="H7" s="64">
        <v>0</v>
      </c>
      <c r="I7" s="64">
        <v>6.5</v>
      </c>
      <c r="J7" s="64">
        <v>26.8</v>
      </c>
      <c r="K7" s="65" t="s">
        <v>63</v>
      </c>
      <c r="L7" s="64"/>
      <c r="M7" s="153">
        <v>4.5</v>
      </c>
    </row>
    <row r="8" spans="1:13" s="66" customFormat="1" ht="15">
      <c r="A8" s="67"/>
      <c r="B8" s="68"/>
      <c r="C8" s="69"/>
      <c r="D8" s="62"/>
      <c r="E8" s="63" t="s">
        <v>90</v>
      </c>
      <c r="F8" s="64">
        <v>50</v>
      </c>
      <c r="G8" s="64">
        <v>0.4</v>
      </c>
      <c r="H8" s="64">
        <v>0</v>
      </c>
      <c r="I8" s="64">
        <v>2.7</v>
      </c>
      <c r="J8" s="64">
        <v>12.9</v>
      </c>
      <c r="K8" s="65">
        <v>1</v>
      </c>
      <c r="L8" s="64"/>
      <c r="M8" s="153">
        <v>3.15</v>
      </c>
    </row>
    <row r="9" spans="1:13" s="66" customFormat="1" ht="15" hidden="1">
      <c r="A9" s="67"/>
      <c r="B9" s="68"/>
      <c r="C9" s="69"/>
      <c r="D9" s="62"/>
      <c r="E9" s="63"/>
      <c r="F9" s="64"/>
      <c r="G9" s="64"/>
      <c r="H9" s="64"/>
      <c r="I9" s="64"/>
      <c r="J9" s="64"/>
      <c r="K9" s="65"/>
      <c r="L9" s="64"/>
      <c r="M9" s="153"/>
    </row>
    <row r="10" spans="1:13" s="66" customFormat="1" ht="15" hidden="1">
      <c r="A10" s="67"/>
      <c r="B10" s="68"/>
      <c r="C10" s="69"/>
      <c r="D10" s="62"/>
      <c r="E10" s="63"/>
      <c r="F10" s="64"/>
      <c r="G10" s="64"/>
      <c r="H10" s="64"/>
      <c r="I10" s="64"/>
      <c r="J10" s="64"/>
      <c r="K10" s="65"/>
      <c r="L10" s="64"/>
      <c r="M10" s="153"/>
    </row>
    <row r="11" spans="1:13" s="66" customFormat="1" ht="15">
      <c r="A11" s="67"/>
      <c r="B11" s="68"/>
      <c r="C11" s="69"/>
      <c r="D11" s="70"/>
      <c r="E11" s="63" t="s">
        <v>91</v>
      </c>
      <c r="F11" s="64">
        <v>5</v>
      </c>
      <c r="G11" s="64">
        <v>0</v>
      </c>
      <c r="H11" s="64">
        <v>4.0999999999999996</v>
      </c>
      <c r="I11" s="64">
        <v>0.05</v>
      </c>
      <c r="J11" s="64">
        <v>37.5</v>
      </c>
      <c r="K11" s="65">
        <v>41</v>
      </c>
      <c r="L11" s="64"/>
      <c r="M11" s="153">
        <v>3.7</v>
      </c>
    </row>
    <row r="12" spans="1:13" s="66" customFormat="1" ht="15">
      <c r="A12" s="129"/>
      <c r="B12" s="130"/>
      <c r="C12" s="131"/>
      <c r="D12" s="132" t="s">
        <v>20</v>
      </c>
      <c r="E12" s="133"/>
      <c r="F12" s="134">
        <f>SUM(F6:F11)</f>
        <v>455</v>
      </c>
      <c r="G12" s="134">
        <f>SUM(G6:G11)</f>
        <v>28.099999999999998</v>
      </c>
      <c r="H12" s="134">
        <f>SUM(H6:H11)</f>
        <v>26.799999999999997</v>
      </c>
      <c r="I12" s="134">
        <f>SUM(I6:I11)</f>
        <v>98.55</v>
      </c>
      <c r="J12" s="134">
        <f>SUM(J6:J11)</f>
        <v>748.3</v>
      </c>
      <c r="K12" s="135"/>
      <c r="L12" s="134">
        <f>SUM(L6:L11)</f>
        <v>0</v>
      </c>
      <c r="M12" s="154">
        <f>M6+M7+M8+M11</f>
        <v>39.950000000000003</v>
      </c>
    </row>
    <row r="13" spans="1:13" s="66" customFormat="1" ht="16.149999999999999" customHeight="1">
      <c r="A13" s="59">
        <f>A6</f>
        <v>1</v>
      </c>
      <c r="B13" s="60">
        <f>B6</f>
        <v>1</v>
      </c>
      <c r="C13" s="61" t="s">
        <v>33</v>
      </c>
      <c r="D13" s="62" t="s">
        <v>18</v>
      </c>
      <c r="E13" s="145" t="s">
        <v>31</v>
      </c>
      <c r="F13" s="64">
        <v>200</v>
      </c>
      <c r="G13" s="64">
        <v>29.5</v>
      </c>
      <c r="H13" s="64">
        <v>33.799999999999997</v>
      </c>
      <c r="I13" s="64">
        <v>62.7</v>
      </c>
      <c r="J13" s="64">
        <v>673</v>
      </c>
      <c r="K13" s="65" t="s">
        <v>61</v>
      </c>
      <c r="L13" s="64"/>
      <c r="M13" s="153">
        <v>34.68</v>
      </c>
    </row>
    <row r="14" spans="1:13" s="66" customFormat="1" ht="15">
      <c r="A14" s="67"/>
      <c r="B14" s="68"/>
      <c r="C14" s="69"/>
      <c r="D14" s="62"/>
      <c r="E14" s="63" t="s">
        <v>32</v>
      </c>
      <c r="F14" s="64">
        <v>150</v>
      </c>
      <c r="G14" s="64">
        <v>14.33</v>
      </c>
      <c r="H14" s="64">
        <v>5.16</v>
      </c>
      <c r="I14" s="64">
        <v>29.95</v>
      </c>
      <c r="J14" s="64">
        <v>223.64</v>
      </c>
      <c r="K14" s="65">
        <v>161</v>
      </c>
      <c r="L14" s="64"/>
      <c r="M14" s="155">
        <v>14.9</v>
      </c>
    </row>
    <row r="15" spans="1:13" s="66" customFormat="1" ht="25.5">
      <c r="A15" s="67"/>
      <c r="B15" s="68"/>
      <c r="C15" s="69"/>
      <c r="D15" s="62"/>
      <c r="E15" s="63" t="s">
        <v>95</v>
      </c>
      <c r="F15" s="64">
        <v>100</v>
      </c>
      <c r="G15" s="64">
        <v>14.4</v>
      </c>
      <c r="H15" s="64">
        <v>3.2</v>
      </c>
      <c r="I15" s="64">
        <v>10.1</v>
      </c>
      <c r="J15" s="64">
        <v>126.4</v>
      </c>
      <c r="K15" s="65" t="s">
        <v>80</v>
      </c>
      <c r="L15" s="64"/>
      <c r="M15" s="156">
        <v>47.8</v>
      </c>
    </row>
    <row r="16" spans="1:13" s="66" customFormat="1" ht="25.5">
      <c r="A16" s="67"/>
      <c r="B16" s="68"/>
      <c r="C16" s="69"/>
      <c r="D16" s="62" t="s">
        <v>19</v>
      </c>
      <c r="E16" s="63" t="s">
        <v>26</v>
      </c>
      <c r="F16" s="64">
        <v>180</v>
      </c>
      <c r="G16" s="64">
        <v>0.5</v>
      </c>
      <c r="H16" s="64">
        <v>0</v>
      </c>
      <c r="I16" s="64">
        <v>19.8</v>
      </c>
      <c r="J16" s="64">
        <v>81</v>
      </c>
      <c r="K16" s="65" t="s">
        <v>62</v>
      </c>
      <c r="L16" s="64"/>
      <c r="M16" s="153">
        <v>3.5</v>
      </c>
    </row>
    <row r="17" spans="1:13" s="66" customFormat="1" ht="15">
      <c r="A17" s="67"/>
      <c r="B17" s="68"/>
      <c r="C17" s="69"/>
      <c r="D17" s="62" t="s">
        <v>16</v>
      </c>
      <c r="E17" s="63" t="s">
        <v>16</v>
      </c>
      <c r="F17" s="64">
        <v>50</v>
      </c>
      <c r="G17" s="64">
        <v>0.4</v>
      </c>
      <c r="H17" s="64">
        <v>0</v>
      </c>
      <c r="I17" s="64">
        <v>2.7</v>
      </c>
      <c r="J17" s="64">
        <v>12.9</v>
      </c>
      <c r="K17" s="65">
        <v>1</v>
      </c>
      <c r="L17" s="64"/>
      <c r="M17" s="155">
        <v>3.15</v>
      </c>
    </row>
    <row r="18" spans="1:13" s="66" customFormat="1" ht="15">
      <c r="A18" s="67"/>
      <c r="B18" s="68"/>
      <c r="C18" s="69"/>
      <c r="D18" s="62"/>
      <c r="E18" s="63" t="s">
        <v>99</v>
      </c>
      <c r="F18" s="64"/>
      <c r="G18" s="64"/>
      <c r="H18" s="64"/>
      <c r="I18" s="64"/>
      <c r="J18" s="64"/>
      <c r="K18" s="65"/>
      <c r="L18" s="64"/>
      <c r="M18" s="155">
        <v>33</v>
      </c>
    </row>
    <row r="19" spans="1:13" s="66" customFormat="1" ht="15" hidden="1">
      <c r="A19" s="67"/>
      <c r="B19" s="68"/>
      <c r="C19" s="69"/>
      <c r="D19" s="62"/>
      <c r="E19" s="63"/>
      <c r="F19" s="64"/>
      <c r="G19" s="64"/>
      <c r="H19" s="64"/>
      <c r="I19" s="64"/>
      <c r="J19" s="64"/>
      <c r="K19" s="65"/>
      <c r="L19" s="64"/>
      <c r="M19" s="153"/>
    </row>
    <row r="20" spans="1:13" s="66" customFormat="1" ht="1.5" hidden="1" customHeight="1">
      <c r="A20" s="67"/>
      <c r="B20" s="68"/>
      <c r="C20" s="69"/>
      <c r="D20" s="70"/>
      <c r="E20" s="63"/>
      <c r="F20" s="64"/>
      <c r="G20" s="64"/>
      <c r="H20" s="64"/>
      <c r="I20" s="64"/>
      <c r="J20" s="64"/>
      <c r="K20" s="65"/>
      <c r="L20" s="64"/>
      <c r="M20" s="153"/>
    </row>
    <row r="21" spans="1:13" s="66" customFormat="1" ht="15" hidden="1">
      <c r="A21" s="67"/>
      <c r="B21" s="68"/>
      <c r="C21" s="69"/>
      <c r="D21" s="70"/>
      <c r="E21" s="63"/>
      <c r="F21" s="64"/>
      <c r="G21" s="64"/>
      <c r="H21" s="64"/>
      <c r="I21" s="64"/>
      <c r="J21" s="64"/>
      <c r="K21" s="65"/>
      <c r="L21" s="64"/>
      <c r="M21" s="153"/>
    </row>
    <row r="22" spans="1:13" s="66" customFormat="1" ht="15">
      <c r="A22" s="71"/>
      <c r="B22" s="72"/>
      <c r="C22" s="73"/>
      <c r="D22" s="74" t="s">
        <v>20</v>
      </c>
      <c r="E22" s="75"/>
      <c r="F22" s="76">
        <f>F6+F7+F8+F11+F12+F13+F14+F15+F16+F17+F18</f>
        <v>1590</v>
      </c>
      <c r="G22" s="76">
        <f t="shared" ref="G22:J22" si="0">SUM(G13:G21)</f>
        <v>59.129999999999995</v>
      </c>
      <c r="H22" s="76">
        <f t="shared" si="0"/>
        <v>42.16</v>
      </c>
      <c r="I22" s="76">
        <f t="shared" si="0"/>
        <v>125.25</v>
      </c>
      <c r="J22" s="76">
        <f t="shared" si="0"/>
        <v>1116.94</v>
      </c>
      <c r="K22" s="77"/>
      <c r="L22" s="76">
        <f t="shared" ref="L22" si="1">SUM(L13:L21)</f>
        <v>0</v>
      </c>
      <c r="M22" s="157">
        <f>M13+M14+M15+M16+M17+M18</f>
        <v>137.03</v>
      </c>
    </row>
    <row r="23" spans="1:13" ht="15.75" thickBot="1">
      <c r="A23" s="21">
        <f>A6</f>
        <v>1</v>
      </c>
      <c r="B23" s="22">
        <v>2</v>
      </c>
      <c r="C23" s="150" t="s">
        <v>4</v>
      </c>
      <c r="D23" s="151"/>
      <c r="E23" s="23"/>
      <c r="F23" s="24">
        <f>F12+F22</f>
        <v>2045</v>
      </c>
      <c r="G23" s="24">
        <f t="shared" ref="G23:J23" si="2">G12+G22</f>
        <v>87.22999999999999</v>
      </c>
      <c r="H23" s="24">
        <f t="shared" si="2"/>
        <v>68.959999999999994</v>
      </c>
      <c r="I23" s="24">
        <f t="shared" si="2"/>
        <v>223.8</v>
      </c>
      <c r="J23" s="24">
        <f t="shared" si="2"/>
        <v>1865.24</v>
      </c>
      <c r="K23" s="24"/>
      <c r="L23" s="24">
        <f t="shared" ref="L23" si="3">L12+L22</f>
        <v>0</v>
      </c>
      <c r="M23" s="143">
        <f>M12+M22</f>
        <v>176.98000000000002</v>
      </c>
    </row>
    <row r="24" spans="1:13" s="66" customFormat="1" ht="15">
      <c r="A24" s="136"/>
      <c r="B24" s="68"/>
      <c r="C24" s="80" t="s">
        <v>34</v>
      </c>
      <c r="D24" s="137"/>
      <c r="E24" s="82" t="s">
        <v>89</v>
      </c>
      <c r="F24" s="83">
        <v>200</v>
      </c>
      <c r="G24" s="83">
        <v>5.26</v>
      </c>
      <c r="H24" s="83">
        <v>6.07</v>
      </c>
      <c r="I24" s="83">
        <v>21.29</v>
      </c>
      <c r="J24" s="83">
        <v>159.75</v>
      </c>
      <c r="K24" s="84">
        <v>91</v>
      </c>
      <c r="L24" s="83"/>
      <c r="M24" s="156">
        <v>34.799999999999997</v>
      </c>
    </row>
    <row r="25" spans="1:13" s="54" customFormat="1" ht="25.5">
      <c r="A25" s="85"/>
      <c r="B25" s="86"/>
      <c r="C25" s="92"/>
      <c r="D25" s="93"/>
      <c r="E25" s="94" t="s">
        <v>28</v>
      </c>
      <c r="F25" s="95">
        <v>200</v>
      </c>
      <c r="G25" s="95">
        <v>0.2</v>
      </c>
      <c r="H25" s="95">
        <v>0</v>
      </c>
      <c r="I25" s="95">
        <v>6.5</v>
      </c>
      <c r="J25" s="95">
        <v>26.8</v>
      </c>
      <c r="K25" s="96" t="s">
        <v>63</v>
      </c>
      <c r="L25" s="95"/>
      <c r="M25" s="163">
        <v>4.5</v>
      </c>
    </row>
    <row r="26" spans="1:13" s="54" customFormat="1" ht="15">
      <c r="A26" s="85"/>
      <c r="B26" s="86"/>
      <c r="C26" s="92"/>
      <c r="D26" s="97"/>
      <c r="E26" s="94" t="s">
        <v>96</v>
      </c>
      <c r="F26" s="95" t="s">
        <v>97</v>
      </c>
      <c r="G26" s="95">
        <v>0.4</v>
      </c>
      <c r="H26" s="95">
        <v>4.0999999999999996</v>
      </c>
      <c r="I26" s="95">
        <v>3.2</v>
      </c>
      <c r="J26" s="95">
        <v>49.5</v>
      </c>
      <c r="K26" s="96"/>
      <c r="L26" s="95"/>
      <c r="M26" s="164">
        <v>8.65</v>
      </c>
    </row>
    <row r="27" spans="1:13" s="54" customFormat="1" ht="12.75" hidden="1" customHeight="1">
      <c r="A27" s="85"/>
      <c r="B27" s="86"/>
      <c r="C27" s="92"/>
      <c r="D27" s="97"/>
      <c r="E27" s="94"/>
      <c r="F27" s="95"/>
      <c r="G27" s="95"/>
      <c r="H27" s="95"/>
      <c r="I27" s="95"/>
      <c r="J27" s="95"/>
      <c r="K27" s="96"/>
      <c r="L27" s="95"/>
      <c r="M27" s="140"/>
    </row>
    <row r="28" spans="1:13" s="54" customFormat="1" ht="15" hidden="1">
      <c r="A28" s="85"/>
      <c r="B28" s="86"/>
      <c r="C28" s="92"/>
      <c r="D28" s="97"/>
      <c r="E28" s="94"/>
      <c r="F28" s="95"/>
      <c r="G28" s="95"/>
      <c r="H28" s="95"/>
      <c r="I28" s="95"/>
      <c r="J28" s="95"/>
      <c r="K28" s="96"/>
      <c r="L28" s="95"/>
      <c r="M28" s="140"/>
    </row>
    <row r="29" spans="1:13" s="54" customFormat="1" ht="15" hidden="1">
      <c r="A29" s="85"/>
      <c r="B29" s="86"/>
      <c r="C29" s="92"/>
      <c r="D29" s="93"/>
      <c r="E29" s="94"/>
      <c r="F29" s="95"/>
      <c r="G29" s="95"/>
      <c r="H29" s="95"/>
      <c r="I29" s="95"/>
      <c r="J29" s="95"/>
      <c r="K29" s="96"/>
      <c r="L29" s="95"/>
      <c r="M29" s="140"/>
    </row>
    <row r="30" spans="1:13" s="54" customFormat="1" ht="15" hidden="1">
      <c r="A30" s="85"/>
      <c r="B30" s="86"/>
      <c r="C30" s="92"/>
      <c r="D30" s="93"/>
      <c r="E30" s="94"/>
      <c r="F30" s="95"/>
      <c r="G30" s="95"/>
      <c r="H30" s="95"/>
      <c r="I30" s="95"/>
      <c r="J30" s="95"/>
      <c r="K30" s="96"/>
      <c r="L30" s="95"/>
      <c r="M30" s="140"/>
    </row>
    <row r="31" spans="1:13" ht="15">
      <c r="A31" s="11"/>
      <c r="B31" s="12"/>
      <c r="C31" s="6"/>
      <c r="D31" s="13" t="s">
        <v>20</v>
      </c>
      <c r="E31" s="7"/>
      <c r="F31" s="14">
        <f>SUM(F24:F30)</f>
        <v>400</v>
      </c>
      <c r="G31" s="14">
        <f t="shared" ref="G31" si="4">SUM(G24:G30)</f>
        <v>5.86</v>
      </c>
      <c r="H31" s="14">
        <f t="shared" ref="H31" si="5">SUM(H24:H30)</f>
        <v>10.17</v>
      </c>
      <c r="I31" s="14">
        <f t="shared" ref="I31" si="6">SUM(I24:I30)</f>
        <v>30.99</v>
      </c>
      <c r="J31" s="14">
        <f t="shared" ref="J31:L31" si="7">SUM(J24:J30)</f>
        <v>236.05</v>
      </c>
      <c r="K31" s="18"/>
      <c r="L31" s="14">
        <f t="shared" si="7"/>
        <v>0</v>
      </c>
      <c r="M31" s="159">
        <f>M24+M25+M26</f>
        <v>47.949999999999996</v>
      </c>
    </row>
    <row r="32" spans="1:13" s="53" customFormat="1" ht="25.5">
      <c r="A32" s="45">
        <v>1</v>
      </c>
      <c r="B32" s="45">
        <v>2</v>
      </c>
      <c r="C32" s="47" t="s">
        <v>17</v>
      </c>
      <c r="D32" s="46" t="s">
        <v>18</v>
      </c>
      <c r="E32" s="50" t="s">
        <v>35</v>
      </c>
      <c r="F32" s="57">
        <v>200</v>
      </c>
      <c r="G32" s="57">
        <v>3.68</v>
      </c>
      <c r="H32" s="57">
        <v>7.07</v>
      </c>
      <c r="I32" s="57">
        <v>8.58</v>
      </c>
      <c r="J32" s="57">
        <v>118</v>
      </c>
      <c r="K32" s="58">
        <v>56</v>
      </c>
      <c r="L32" s="57"/>
      <c r="M32" s="153">
        <v>41.35</v>
      </c>
    </row>
    <row r="33" spans="1:17" s="53" customFormat="1" ht="15">
      <c r="A33" s="51"/>
      <c r="B33" s="48"/>
      <c r="C33" s="49"/>
      <c r="D33" s="46"/>
      <c r="E33" s="50" t="s">
        <v>24</v>
      </c>
      <c r="F33" s="57">
        <v>0.18</v>
      </c>
      <c r="G33" s="57">
        <v>5.4</v>
      </c>
      <c r="H33" s="57">
        <v>4.9000000000000004</v>
      </c>
      <c r="I33" s="57">
        <v>32.799999999999997</v>
      </c>
      <c r="J33" s="57">
        <v>196.8</v>
      </c>
      <c r="K33" s="58" t="s">
        <v>64</v>
      </c>
      <c r="L33" s="57"/>
      <c r="M33" s="155">
        <v>19.2</v>
      </c>
    </row>
    <row r="34" spans="1:17" s="53" customFormat="1" ht="25.5">
      <c r="A34" s="51"/>
      <c r="B34" s="48"/>
      <c r="C34" s="49"/>
      <c r="D34" s="46"/>
      <c r="E34" s="50" t="s">
        <v>36</v>
      </c>
      <c r="F34" s="57">
        <v>100</v>
      </c>
      <c r="G34" s="57">
        <v>6.75</v>
      </c>
      <c r="H34" s="57">
        <v>8.5500000000000007</v>
      </c>
      <c r="I34" s="57">
        <v>2.78</v>
      </c>
      <c r="J34" s="57">
        <v>185.4</v>
      </c>
      <c r="K34" s="58">
        <v>152</v>
      </c>
      <c r="L34" s="57"/>
      <c r="M34" s="156">
        <v>43.8</v>
      </c>
      <c r="N34" s="158"/>
    </row>
    <row r="35" spans="1:17" s="53" customFormat="1" ht="25.5">
      <c r="A35" s="51"/>
      <c r="B35" s="48"/>
      <c r="C35" s="49"/>
      <c r="D35" s="46"/>
      <c r="E35" s="50" t="s">
        <v>37</v>
      </c>
      <c r="F35" s="57">
        <v>180</v>
      </c>
      <c r="G35" s="57">
        <v>0.5</v>
      </c>
      <c r="H35" s="57">
        <v>0</v>
      </c>
      <c r="I35" s="57">
        <v>19.8</v>
      </c>
      <c r="J35" s="57">
        <v>81</v>
      </c>
      <c r="K35" s="58" t="s">
        <v>62</v>
      </c>
      <c r="L35" s="57"/>
      <c r="M35" s="160">
        <v>3.5</v>
      </c>
      <c r="N35" s="158"/>
    </row>
    <row r="36" spans="1:17" s="53" customFormat="1" ht="15">
      <c r="A36" s="51"/>
      <c r="B36" s="48"/>
      <c r="C36" s="49"/>
      <c r="D36" s="46"/>
      <c r="E36" s="50" t="s">
        <v>16</v>
      </c>
      <c r="F36" s="57">
        <v>50</v>
      </c>
      <c r="G36" s="57">
        <v>0.4</v>
      </c>
      <c r="H36" s="57">
        <v>0</v>
      </c>
      <c r="I36" s="57">
        <v>2.7</v>
      </c>
      <c r="J36" s="57">
        <v>12.9</v>
      </c>
      <c r="K36" s="58">
        <v>1</v>
      </c>
      <c r="L36" s="57"/>
      <c r="M36" s="155">
        <v>4.2</v>
      </c>
    </row>
    <row r="37" spans="1:17" ht="15" hidden="1">
      <c r="A37" s="51"/>
      <c r="B37" s="48"/>
      <c r="C37" s="49"/>
      <c r="D37" s="46"/>
      <c r="E37" s="50"/>
      <c r="F37" s="39"/>
      <c r="G37" s="39"/>
      <c r="H37" s="39"/>
      <c r="I37" s="39"/>
      <c r="J37" s="39"/>
      <c r="K37" s="40"/>
      <c r="L37" s="39"/>
      <c r="M37" s="161"/>
    </row>
    <row r="38" spans="1:17" ht="0.75" customHeight="1">
      <c r="A38" s="51"/>
      <c r="B38" s="48"/>
      <c r="C38" s="49"/>
      <c r="D38" s="46"/>
      <c r="E38" s="50"/>
      <c r="F38" s="39"/>
      <c r="G38" s="39"/>
      <c r="H38" s="39"/>
      <c r="I38" s="39"/>
      <c r="J38" s="39"/>
      <c r="K38" s="40"/>
      <c r="L38" s="39"/>
      <c r="M38" s="161"/>
    </row>
    <row r="39" spans="1:17" ht="3" hidden="1" customHeight="1">
      <c r="A39" s="51"/>
      <c r="B39" s="48"/>
      <c r="C39" s="49"/>
      <c r="D39" s="52"/>
      <c r="E39" s="50"/>
      <c r="F39" s="39"/>
      <c r="G39" s="39"/>
      <c r="H39" s="39"/>
      <c r="I39" s="39"/>
      <c r="J39" s="39"/>
      <c r="K39" s="40"/>
      <c r="L39" s="39"/>
      <c r="M39" s="161"/>
    </row>
    <row r="40" spans="1:17" ht="15" hidden="1">
      <c r="A40" s="44"/>
      <c r="B40" s="41"/>
      <c r="C40" s="42"/>
      <c r="D40" s="43"/>
      <c r="E40" s="38"/>
      <c r="F40" s="39"/>
      <c r="G40" s="39"/>
      <c r="H40" s="39"/>
      <c r="I40" s="39"/>
      <c r="J40" s="39"/>
      <c r="K40" s="40"/>
      <c r="L40" s="39"/>
      <c r="M40" s="161"/>
    </row>
    <row r="41" spans="1:17" s="53" customFormat="1" ht="15">
      <c r="A41" s="51"/>
      <c r="B41" s="48"/>
      <c r="C41" s="49"/>
      <c r="D41" s="52"/>
      <c r="E41" s="50" t="s">
        <v>100</v>
      </c>
      <c r="F41" s="57">
        <v>100</v>
      </c>
      <c r="G41" s="57"/>
      <c r="H41" s="57"/>
      <c r="I41" s="57"/>
      <c r="J41" s="57"/>
      <c r="K41" s="58"/>
      <c r="L41" s="57"/>
      <c r="M41" s="153">
        <v>17</v>
      </c>
    </row>
    <row r="42" spans="1:17" s="54" customFormat="1" ht="15">
      <c r="A42" s="128"/>
      <c r="B42" s="110"/>
      <c r="C42" s="111"/>
      <c r="D42" s="112" t="s">
        <v>20</v>
      </c>
      <c r="E42" s="113"/>
      <c r="F42" s="114">
        <f>SUM(F32:F40)</f>
        <v>530.18000000000006</v>
      </c>
      <c r="G42" s="114">
        <f t="shared" ref="G42" si="8">SUM(G32:G40)</f>
        <v>16.729999999999997</v>
      </c>
      <c r="H42" s="114">
        <f t="shared" ref="H42" si="9">SUM(H32:H40)</f>
        <v>20.520000000000003</v>
      </c>
      <c r="I42" s="114">
        <f t="shared" ref="I42" si="10">SUM(I32:I40)</f>
        <v>66.66</v>
      </c>
      <c r="J42" s="114">
        <f t="shared" ref="J42:L42" si="11">SUM(J32:J40)</f>
        <v>594.1</v>
      </c>
      <c r="K42" s="115"/>
      <c r="L42" s="114">
        <f t="shared" si="11"/>
        <v>0</v>
      </c>
      <c r="M42" s="162">
        <f>M32+M33+M34+M35+M36+M41</f>
        <v>129.05000000000001</v>
      </c>
      <c r="Q42" s="141"/>
    </row>
    <row r="43" spans="1:17" ht="15.75" customHeight="1" thickBot="1">
      <c r="A43" s="25">
        <f>A24</f>
        <v>0</v>
      </c>
      <c r="B43" s="25">
        <f>B24</f>
        <v>0</v>
      </c>
      <c r="C43" s="150" t="s">
        <v>4</v>
      </c>
      <c r="D43" s="151"/>
      <c r="E43" s="23"/>
      <c r="F43" s="24">
        <f>F31+F42</f>
        <v>930.18000000000006</v>
      </c>
      <c r="G43" s="24">
        <f>G31+G42</f>
        <v>22.589999999999996</v>
      </c>
      <c r="H43" s="24">
        <f>H31+H42</f>
        <v>30.690000000000005</v>
      </c>
      <c r="I43" s="24">
        <f>I31+I42</f>
        <v>97.649999999999991</v>
      </c>
      <c r="J43" s="24">
        <f>J31+J42</f>
        <v>830.15000000000009</v>
      </c>
      <c r="K43" s="24"/>
      <c r="L43" s="24">
        <f>L31+L42</f>
        <v>0</v>
      </c>
      <c r="M43" s="157">
        <f>M31+M42</f>
        <v>177</v>
      </c>
      <c r="Q43" s="169"/>
    </row>
    <row r="44" spans="1:17" s="54" customFormat="1" ht="15">
      <c r="A44" s="98">
        <v>1</v>
      </c>
      <c r="B44" s="99">
        <v>3</v>
      </c>
      <c r="C44" s="87" t="s">
        <v>15</v>
      </c>
      <c r="D44" s="88"/>
      <c r="E44" s="89" t="s">
        <v>47</v>
      </c>
      <c r="F44" s="90">
        <v>180</v>
      </c>
      <c r="G44" s="90">
        <v>4</v>
      </c>
      <c r="H44" s="90">
        <v>4.3</v>
      </c>
      <c r="I44" s="90">
        <v>19</v>
      </c>
      <c r="J44" s="90">
        <v>130.69999999999999</v>
      </c>
      <c r="K44" s="91"/>
      <c r="L44" s="90"/>
      <c r="M44" s="164">
        <v>31.8</v>
      </c>
      <c r="Q44" s="141"/>
    </row>
    <row r="45" spans="1:17" s="54" customFormat="1" ht="25.5">
      <c r="A45" s="100"/>
      <c r="B45" s="86"/>
      <c r="C45" s="92"/>
      <c r="D45" s="93"/>
      <c r="E45" s="94" t="s">
        <v>39</v>
      </c>
      <c r="F45" s="95">
        <v>180</v>
      </c>
      <c r="G45" s="95">
        <v>0.2</v>
      </c>
      <c r="H45" s="95">
        <v>0</v>
      </c>
      <c r="I45" s="95">
        <v>6.5</v>
      </c>
      <c r="J45" s="95">
        <v>26.8</v>
      </c>
      <c r="K45" s="96" t="s">
        <v>63</v>
      </c>
      <c r="L45" s="95"/>
      <c r="M45" s="164">
        <v>4.5</v>
      </c>
    </row>
    <row r="46" spans="1:17" s="54" customFormat="1" ht="15">
      <c r="A46" s="100"/>
      <c r="B46" s="86"/>
      <c r="C46" s="92"/>
      <c r="D46" s="97"/>
      <c r="E46" s="94" t="s">
        <v>42</v>
      </c>
      <c r="F46" s="95" t="s">
        <v>81</v>
      </c>
      <c r="G46" s="95">
        <v>0.4</v>
      </c>
      <c r="H46" s="95">
        <v>4.2</v>
      </c>
      <c r="I46" s="95">
        <v>3.2</v>
      </c>
      <c r="J46" s="95">
        <v>49.5</v>
      </c>
      <c r="K46" s="96">
        <v>1</v>
      </c>
      <c r="L46" s="95"/>
      <c r="M46" s="165">
        <v>6.85</v>
      </c>
    </row>
    <row r="47" spans="1:17" s="54" customFormat="1" ht="15">
      <c r="A47" s="100"/>
      <c r="B47" s="86"/>
      <c r="C47" s="92"/>
      <c r="D47" s="97"/>
      <c r="E47" s="94" t="s">
        <v>100</v>
      </c>
      <c r="F47" s="95"/>
      <c r="G47" s="95"/>
      <c r="H47" s="95"/>
      <c r="I47" s="95"/>
      <c r="J47" s="95"/>
      <c r="K47" s="96"/>
      <c r="L47" s="95"/>
      <c r="M47" s="166">
        <v>30.67</v>
      </c>
    </row>
    <row r="48" spans="1:17" ht="0.75" customHeight="1">
      <c r="A48" s="16"/>
      <c r="B48" s="10"/>
      <c r="C48" s="8"/>
      <c r="D48" s="5"/>
      <c r="E48" s="33"/>
      <c r="F48" s="34"/>
      <c r="G48" s="34"/>
      <c r="H48" s="34"/>
      <c r="I48" s="34"/>
      <c r="J48" s="34"/>
      <c r="K48" s="35"/>
      <c r="L48" s="34"/>
      <c r="M48" s="166"/>
    </row>
    <row r="49" spans="1:13" ht="15" hidden="1">
      <c r="A49" s="16"/>
      <c r="B49" s="10"/>
      <c r="C49" s="8"/>
      <c r="D49" s="4"/>
      <c r="E49" s="33"/>
      <c r="F49" s="34"/>
      <c r="G49" s="34"/>
      <c r="H49" s="34"/>
      <c r="I49" s="34"/>
      <c r="J49" s="34"/>
      <c r="K49" s="35"/>
      <c r="L49" s="34"/>
      <c r="M49" s="163"/>
    </row>
    <row r="50" spans="1:13" ht="15">
      <c r="A50" s="17"/>
      <c r="B50" s="12"/>
      <c r="C50" s="6"/>
      <c r="D50" s="13" t="s">
        <v>20</v>
      </c>
      <c r="E50" s="7"/>
      <c r="F50" s="14">
        <f>SUM(F44:F49)</f>
        <v>360</v>
      </c>
      <c r="G50" s="14">
        <f>SUM(G44:G49)</f>
        <v>4.6000000000000005</v>
      </c>
      <c r="H50" s="14">
        <f>SUM(H44:H49)</f>
        <v>8.5</v>
      </c>
      <c r="I50" s="14">
        <f>SUM(I44:I49)</f>
        <v>28.7</v>
      </c>
      <c r="J50" s="14">
        <f>SUM(J44:J49)</f>
        <v>207</v>
      </c>
      <c r="K50" s="18"/>
      <c r="L50" s="14">
        <f>SUM(L44:L49)</f>
        <v>0</v>
      </c>
      <c r="M50" s="159">
        <f>M44+M45+M46+M47</f>
        <v>73.819999999999993</v>
      </c>
    </row>
    <row r="51" spans="1:13" ht="38.25">
      <c r="A51" s="16"/>
      <c r="B51" s="10"/>
      <c r="C51" s="8"/>
      <c r="D51" s="13"/>
      <c r="E51" s="7" t="s">
        <v>101</v>
      </c>
      <c r="F51" s="14">
        <v>200</v>
      </c>
      <c r="G51" s="14">
        <v>14.7</v>
      </c>
      <c r="H51" s="14">
        <v>13.9</v>
      </c>
      <c r="I51" s="14">
        <v>20.3</v>
      </c>
      <c r="J51" s="14">
        <v>267</v>
      </c>
      <c r="K51" s="18">
        <v>111</v>
      </c>
      <c r="L51" s="14"/>
      <c r="M51" s="159">
        <v>38.549999999999997</v>
      </c>
    </row>
    <row r="52" spans="1:13" s="66" customFormat="1" ht="15">
      <c r="A52" s="59">
        <f>A44</f>
        <v>1</v>
      </c>
      <c r="B52" s="60">
        <v>3</v>
      </c>
      <c r="C52" s="61" t="s">
        <v>17</v>
      </c>
      <c r="D52" s="62"/>
      <c r="E52" s="63" t="s">
        <v>54</v>
      </c>
      <c r="F52" s="64">
        <v>200</v>
      </c>
      <c r="G52" s="64">
        <v>15.1</v>
      </c>
      <c r="H52" s="64">
        <v>14</v>
      </c>
      <c r="I52" s="64">
        <v>12.9</v>
      </c>
      <c r="J52" s="64">
        <v>238.5</v>
      </c>
      <c r="K52" s="65" t="s">
        <v>65</v>
      </c>
      <c r="L52" s="64"/>
      <c r="M52" s="156">
        <v>34.69</v>
      </c>
    </row>
    <row r="53" spans="1:13" s="66" customFormat="1" ht="15">
      <c r="A53" s="67"/>
      <c r="B53" s="68"/>
      <c r="C53" s="69"/>
      <c r="D53" s="62"/>
      <c r="E53" s="63" t="s">
        <v>41</v>
      </c>
      <c r="F53" s="64">
        <v>1200</v>
      </c>
      <c r="G53" s="64">
        <v>0</v>
      </c>
      <c r="H53" s="64">
        <v>0</v>
      </c>
      <c r="I53" s="64">
        <v>18</v>
      </c>
      <c r="J53" s="64">
        <v>75</v>
      </c>
      <c r="K53" s="65"/>
      <c r="L53" s="64"/>
      <c r="M53" s="160">
        <v>18.5</v>
      </c>
    </row>
    <row r="54" spans="1:13" s="66" customFormat="1" ht="15">
      <c r="A54" s="67"/>
      <c r="B54" s="68"/>
      <c r="C54" s="69"/>
      <c r="D54" s="62"/>
      <c r="E54" s="63" t="s">
        <v>40</v>
      </c>
      <c r="F54" s="64">
        <v>50</v>
      </c>
      <c r="G54" s="64">
        <v>0.4</v>
      </c>
      <c r="H54" s="64">
        <v>0</v>
      </c>
      <c r="I54" s="64">
        <v>2.7</v>
      </c>
      <c r="J54" s="64">
        <v>12.9</v>
      </c>
      <c r="K54" s="65">
        <v>1</v>
      </c>
      <c r="L54" s="64"/>
      <c r="M54" s="156">
        <v>4.2</v>
      </c>
    </row>
    <row r="55" spans="1:13" s="66" customFormat="1" ht="14.25" customHeight="1">
      <c r="A55" s="67"/>
      <c r="B55" s="68"/>
      <c r="C55" s="69"/>
      <c r="D55" s="62"/>
      <c r="E55" s="63" t="s">
        <v>78</v>
      </c>
      <c r="F55" s="64">
        <v>60</v>
      </c>
      <c r="G55" s="64">
        <v>0.43</v>
      </c>
      <c r="H55" s="64">
        <v>1.83</v>
      </c>
      <c r="I55" s="64">
        <v>2.5099999999999998</v>
      </c>
      <c r="J55" s="64">
        <v>28.17</v>
      </c>
      <c r="K55" s="65">
        <v>33</v>
      </c>
      <c r="L55" s="64"/>
      <c r="M55" s="160">
        <v>7.23</v>
      </c>
    </row>
    <row r="56" spans="1:13" s="54" customFormat="1" ht="0.75" hidden="1" customHeight="1">
      <c r="A56" s="67"/>
      <c r="B56" s="68"/>
      <c r="C56" s="69"/>
      <c r="D56" s="62"/>
      <c r="E56" s="101"/>
      <c r="F56" s="102"/>
      <c r="G56" s="102"/>
      <c r="H56" s="102"/>
      <c r="I56" s="102"/>
      <c r="J56" s="102"/>
      <c r="K56" s="103"/>
      <c r="L56" s="102"/>
      <c r="M56" s="161"/>
    </row>
    <row r="57" spans="1:13" s="54" customFormat="1" ht="9.75" hidden="1" customHeight="1">
      <c r="A57" s="67"/>
      <c r="B57" s="68"/>
      <c r="C57" s="69"/>
      <c r="D57" s="62"/>
      <c r="E57" s="101"/>
      <c r="F57" s="102"/>
      <c r="G57" s="102"/>
      <c r="H57" s="102"/>
      <c r="I57" s="102"/>
      <c r="J57" s="102"/>
      <c r="K57" s="103"/>
      <c r="L57" s="102"/>
      <c r="M57" s="161"/>
    </row>
    <row r="58" spans="1:13" s="54" customFormat="1" ht="8.25" hidden="1" customHeight="1">
      <c r="A58" s="104"/>
      <c r="B58" s="105"/>
      <c r="C58" s="106"/>
      <c r="D58" s="107"/>
      <c r="E58" s="101"/>
      <c r="F58" s="102"/>
      <c r="G58" s="102"/>
      <c r="H58" s="102"/>
      <c r="I58" s="102"/>
      <c r="J58" s="102"/>
      <c r="K58" s="103"/>
      <c r="L58" s="102"/>
      <c r="M58" s="161"/>
    </row>
    <row r="59" spans="1:13" s="54" customFormat="1" ht="0.75" hidden="1" customHeight="1">
      <c r="A59" s="104"/>
      <c r="B59" s="105"/>
      <c r="C59" s="106"/>
      <c r="D59" s="108"/>
      <c r="E59" s="101"/>
      <c r="F59" s="102"/>
      <c r="G59" s="102"/>
      <c r="H59" s="102"/>
      <c r="I59" s="102"/>
      <c r="J59" s="102"/>
      <c r="K59" s="103"/>
      <c r="L59" s="102"/>
      <c r="M59" s="161"/>
    </row>
    <row r="60" spans="1:13" s="54" customFormat="1" ht="6.75" hidden="1" customHeight="1">
      <c r="A60" s="104"/>
      <c r="B60" s="105"/>
      <c r="C60" s="106"/>
      <c r="D60" s="108"/>
      <c r="E60" s="101"/>
      <c r="F60" s="102"/>
      <c r="G60" s="102"/>
      <c r="H60" s="102"/>
      <c r="I60" s="102"/>
      <c r="J60" s="102"/>
      <c r="K60" s="103"/>
      <c r="L60" s="102"/>
      <c r="M60" s="161"/>
    </row>
    <row r="61" spans="1:13" s="54" customFormat="1" ht="15">
      <c r="A61" s="109"/>
      <c r="B61" s="110"/>
      <c r="C61" s="111"/>
      <c r="D61" s="112" t="s">
        <v>20</v>
      </c>
      <c r="E61" s="113"/>
      <c r="F61" s="114">
        <f>SUM(F52:F60)</f>
        <v>1510</v>
      </c>
      <c r="G61" s="114">
        <f t="shared" ref="G61" si="12">SUM(G52:G60)</f>
        <v>15.93</v>
      </c>
      <c r="H61" s="114">
        <f t="shared" ref="H61" si="13">SUM(H52:H60)</f>
        <v>15.83</v>
      </c>
      <c r="I61" s="114">
        <f t="shared" ref="I61" si="14">SUM(I52:I60)</f>
        <v>36.11</v>
      </c>
      <c r="J61" s="114">
        <f t="shared" ref="J61:L61" si="15">SUM(J52:J60)</f>
        <v>354.57</v>
      </c>
      <c r="K61" s="115"/>
      <c r="L61" s="114">
        <f t="shared" si="15"/>
        <v>0</v>
      </c>
      <c r="M61" s="167">
        <f>M51+M52+M53+M54+M55</f>
        <v>103.17</v>
      </c>
    </row>
    <row r="62" spans="1:13" s="54" customFormat="1" ht="15.75" customHeight="1" thickBot="1">
      <c r="A62" s="123">
        <f>A44</f>
        <v>1</v>
      </c>
      <c r="B62" s="124">
        <f>B44</f>
        <v>3</v>
      </c>
      <c r="C62" s="148" t="s">
        <v>4</v>
      </c>
      <c r="D62" s="149"/>
      <c r="E62" s="125"/>
      <c r="F62" s="126">
        <f>F50+F61</f>
        <v>1870</v>
      </c>
      <c r="G62" s="126">
        <f t="shared" ref="G62" si="16">G50+G61</f>
        <v>20.53</v>
      </c>
      <c r="H62" s="126">
        <f t="shared" ref="H62" si="17">H50+H61</f>
        <v>24.33</v>
      </c>
      <c r="I62" s="126">
        <f t="shared" ref="I62" si="18">I50+I61</f>
        <v>64.81</v>
      </c>
      <c r="J62" s="126">
        <f t="shared" ref="J62:L62" si="19">J50+J61</f>
        <v>561.56999999999994</v>
      </c>
      <c r="K62" s="126"/>
      <c r="L62" s="122">
        <f t="shared" si="19"/>
        <v>0</v>
      </c>
      <c r="M62" s="168">
        <f>M50+M61</f>
        <v>176.99</v>
      </c>
    </row>
    <row r="63" spans="1:13" s="54" customFormat="1" ht="15">
      <c r="A63" s="98">
        <v>1</v>
      </c>
      <c r="B63" s="99">
        <v>4</v>
      </c>
      <c r="C63" s="87" t="s">
        <v>15</v>
      </c>
      <c r="D63" s="88"/>
      <c r="E63" s="89" t="s">
        <v>88</v>
      </c>
      <c r="F63" s="90">
        <v>180</v>
      </c>
      <c r="G63" s="90">
        <v>4</v>
      </c>
      <c r="H63" s="90">
        <v>4.3</v>
      </c>
      <c r="I63" s="90">
        <v>19</v>
      </c>
      <c r="J63" s="90">
        <v>130.69999999999999</v>
      </c>
      <c r="K63" s="91"/>
      <c r="L63" s="90"/>
      <c r="M63" s="165">
        <v>29.88</v>
      </c>
    </row>
    <row r="64" spans="1:13" s="54" customFormat="1" ht="25.5">
      <c r="A64" s="100"/>
      <c r="B64" s="86"/>
      <c r="C64" s="92"/>
      <c r="D64" s="93"/>
      <c r="E64" s="94" t="s">
        <v>39</v>
      </c>
      <c r="F64" s="95">
        <v>180</v>
      </c>
      <c r="G64" s="95">
        <v>0.2</v>
      </c>
      <c r="H64" s="95">
        <v>0</v>
      </c>
      <c r="I64" s="95">
        <v>6.5</v>
      </c>
      <c r="J64" s="95">
        <v>26.8</v>
      </c>
      <c r="K64" s="96" t="s">
        <v>63</v>
      </c>
      <c r="L64" s="95"/>
      <c r="M64" s="164">
        <v>4.5</v>
      </c>
    </row>
    <row r="65" spans="1:13" s="54" customFormat="1" ht="15">
      <c r="A65" s="100"/>
      <c r="B65" s="86"/>
      <c r="C65" s="92"/>
      <c r="D65" s="97"/>
      <c r="E65" s="94" t="s">
        <v>40</v>
      </c>
      <c r="F65" s="95">
        <v>50</v>
      </c>
      <c r="G65" s="95">
        <v>0.4</v>
      </c>
      <c r="H65" s="95">
        <v>0</v>
      </c>
      <c r="I65" s="95">
        <v>2.7</v>
      </c>
      <c r="J65" s="95">
        <v>12.9</v>
      </c>
      <c r="K65" s="96">
        <v>1</v>
      </c>
      <c r="L65" s="95"/>
      <c r="M65" s="164">
        <v>4.2</v>
      </c>
    </row>
    <row r="66" spans="1:13" s="54" customFormat="1" ht="15">
      <c r="A66" s="100"/>
      <c r="B66" s="86"/>
      <c r="C66" s="92"/>
      <c r="D66" s="97"/>
      <c r="E66" s="94" t="s">
        <v>91</v>
      </c>
      <c r="F66" s="95">
        <v>5</v>
      </c>
      <c r="G66" s="95">
        <v>0</v>
      </c>
      <c r="H66" s="95">
        <v>4.0999999999999996</v>
      </c>
      <c r="I66" s="95">
        <v>0.05</v>
      </c>
      <c r="J66" s="95">
        <v>37.5</v>
      </c>
      <c r="K66" s="96">
        <v>41</v>
      </c>
      <c r="L66" s="95"/>
      <c r="M66" s="164">
        <v>3.8</v>
      </c>
    </row>
    <row r="67" spans="1:13" s="54" customFormat="1" ht="0.75" customHeight="1">
      <c r="A67" s="100"/>
      <c r="B67" s="86"/>
      <c r="C67" s="92"/>
      <c r="D67" s="97"/>
      <c r="E67" s="94"/>
      <c r="F67" s="95"/>
      <c r="G67" s="95"/>
      <c r="H67" s="95"/>
      <c r="I67" s="95"/>
      <c r="J67" s="95"/>
      <c r="K67" s="96"/>
      <c r="L67" s="95"/>
      <c r="M67" s="164"/>
    </row>
    <row r="68" spans="1:13" s="54" customFormat="1" ht="11.25" hidden="1" customHeight="1">
      <c r="A68" s="100"/>
      <c r="B68" s="86"/>
      <c r="C68" s="92"/>
      <c r="D68" s="93"/>
      <c r="E68" s="94"/>
      <c r="F68" s="95"/>
      <c r="G68" s="95"/>
      <c r="H68" s="95"/>
      <c r="I68" s="95"/>
      <c r="J68" s="95"/>
      <c r="K68" s="96"/>
      <c r="L68" s="95"/>
      <c r="M68" s="164"/>
    </row>
    <row r="69" spans="1:13" s="54" customFormat="1" ht="15" hidden="1">
      <c r="A69" s="100"/>
      <c r="B69" s="86"/>
      <c r="C69" s="92"/>
      <c r="D69" s="93"/>
      <c r="E69" s="94"/>
      <c r="F69" s="95"/>
      <c r="G69" s="95"/>
      <c r="H69" s="95"/>
      <c r="I69" s="95"/>
      <c r="J69" s="95"/>
      <c r="K69" s="96"/>
      <c r="L69" s="95"/>
      <c r="M69" s="164"/>
    </row>
    <row r="70" spans="1:13" s="54" customFormat="1" ht="15">
      <c r="A70" s="109"/>
      <c r="B70" s="110"/>
      <c r="C70" s="111"/>
      <c r="D70" s="112" t="s">
        <v>20</v>
      </c>
      <c r="E70" s="113"/>
      <c r="F70" s="114">
        <f>SUM(F63:F69)</f>
        <v>415</v>
      </c>
      <c r="G70" s="114">
        <f t="shared" ref="G70" si="20">SUM(G63:G69)</f>
        <v>4.6000000000000005</v>
      </c>
      <c r="H70" s="114">
        <f t="shared" ref="H70" si="21">SUM(H63:H69)</f>
        <v>8.3999999999999986</v>
      </c>
      <c r="I70" s="114">
        <f t="shared" ref="I70" si="22">SUM(I63:I69)</f>
        <v>28.25</v>
      </c>
      <c r="J70" s="114">
        <f t="shared" ref="J70:L70" si="23">SUM(J63:J69)</f>
        <v>207.9</v>
      </c>
      <c r="K70" s="115"/>
      <c r="L70" s="114">
        <f t="shared" si="23"/>
        <v>0</v>
      </c>
      <c r="M70" s="168">
        <f>M63+M64+M65+M66</f>
        <v>42.379999999999995</v>
      </c>
    </row>
    <row r="71" spans="1:13" s="66" customFormat="1" ht="25.5">
      <c r="A71" s="59">
        <f>A63</f>
        <v>1</v>
      </c>
      <c r="B71" s="60">
        <f>B63</f>
        <v>4</v>
      </c>
      <c r="C71" s="61" t="s">
        <v>17</v>
      </c>
      <c r="D71" s="62"/>
      <c r="E71" s="63" t="s">
        <v>103</v>
      </c>
      <c r="F71" s="64">
        <v>200</v>
      </c>
      <c r="G71" s="64">
        <v>24.7</v>
      </c>
      <c r="H71" s="64">
        <v>28.9</v>
      </c>
      <c r="I71" s="64">
        <v>56.3</v>
      </c>
      <c r="J71" s="64">
        <v>584.4</v>
      </c>
      <c r="K71" s="65" t="s">
        <v>66</v>
      </c>
      <c r="L71" s="64"/>
      <c r="M71" s="156">
        <v>34.86</v>
      </c>
    </row>
    <row r="72" spans="1:13" s="66" customFormat="1" ht="25.5">
      <c r="A72" s="67"/>
      <c r="B72" s="68"/>
      <c r="C72" s="69"/>
      <c r="D72" s="62"/>
      <c r="E72" s="63" t="s">
        <v>43</v>
      </c>
      <c r="F72" s="64">
        <v>150</v>
      </c>
      <c r="G72" s="64">
        <v>8.3000000000000007</v>
      </c>
      <c r="H72" s="64">
        <v>6.3</v>
      </c>
      <c r="I72" s="64">
        <v>36</v>
      </c>
      <c r="J72" s="64">
        <v>233.7</v>
      </c>
      <c r="K72" s="65" t="s">
        <v>67</v>
      </c>
      <c r="L72" s="64"/>
      <c r="M72" s="156">
        <v>15.8</v>
      </c>
    </row>
    <row r="73" spans="1:13" s="66" customFormat="1" ht="25.5">
      <c r="A73" s="67"/>
      <c r="B73" s="68"/>
      <c r="C73" s="69"/>
      <c r="D73" s="62"/>
      <c r="E73" s="63" t="s">
        <v>36</v>
      </c>
      <c r="F73" s="64">
        <v>80</v>
      </c>
      <c r="G73" s="64">
        <v>6.75</v>
      </c>
      <c r="H73" s="64">
        <v>8.5500000000000007</v>
      </c>
      <c r="I73" s="64">
        <v>2.78</v>
      </c>
      <c r="J73" s="64">
        <v>185.4</v>
      </c>
      <c r="K73" s="65">
        <v>152</v>
      </c>
      <c r="L73" s="64"/>
      <c r="M73" s="156">
        <v>39.700000000000003</v>
      </c>
    </row>
    <row r="74" spans="1:13" s="66" customFormat="1" ht="25.5">
      <c r="A74" s="67"/>
      <c r="B74" s="68"/>
      <c r="C74" s="69"/>
      <c r="D74" s="62"/>
      <c r="E74" s="63" t="s">
        <v>37</v>
      </c>
      <c r="F74" s="64">
        <v>180</v>
      </c>
      <c r="G74" s="64">
        <v>0.5</v>
      </c>
      <c r="H74" s="64">
        <v>0</v>
      </c>
      <c r="I74" s="64">
        <v>19.8</v>
      </c>
      <c r="J74" s="64">
        <v>81</v>
      </c>
      <c r="K74" s="65" t="s">
        <v>62</v>
      </c>
      <c r="L74" s="64"/>
      <c r="M74" s="156">
        <v>6.2</v>
      </c>
    </row>
    <row r="75" spans="1:13" s="66" customFormat="1" ht="15">
      <c r="A75" s="67"/>
      <c r="B75" s="68"/>
      <c r="C75" s="69"/>
      <c r="D75" s="62"/>
      <c r="E75" s="63" t="s">
        <v>40</v>
      </c>
      <c r="F75" s="64">
        <v>50</v>
      </c>
      <c r="G75" s="64">
        <v>0.4</v>
      </c>
      <c r="H75" s="64">
        <v>0</v>
      </c>
      <c r="I75" s="64">
        <v>2.7</v>
      </c>
      <c r="J75" s="64">
        <v>12.9</v>
      </c>
      <c r="K75" s="65">
        <v>1</v>
      </c>
      <c r="L75" s="64"/>
      <c r="M75" s="156">
        <v>3.5</v>
      </c>
    </row>
    <row r="76" spans="1:13" s="66" customFormat="1" ht="15">
      <c r="A76" s="67"/>
      <c r="B76" s="68"/>
      <c r="C76" s="69"/>
      <c r="D76" s="62"/>
      <c r="E76" s="63" t="s">
        <v>100</v>
      </c>
      <c r="F76" s="64">
        <v>0.14499999999999999</v>
      </c>
      <c r="G76" s="64"/>
      <c r="H76" s="64"/>
      <c r="I76" s="64"/>
      <c r="J76" s="64"/>
      <c r="K76" s="65"/>
      <c r="L76" s="64"/>
      <c r="M76" s="156">
        <v>34.54</v>
      </c>
    </row>
    <row r="77" spans="1:13" s="66" customFormat="1" ht="1.5" customHeight="1">
      <c r="A77" s="67"/>
      <c r="B77" s="68"/>
      <c r="C77" s="69"/>
      <c r="D77" s="62"/>
      <c r="E77" s="63"/>
      <c r="F77" s="64"/>
      <c r="G77" s="64"/>
      <c r="H77" s="64"/>
      <c r="I77" s="64"/>
      <c r="J77" s="64"/>
      <c r="K77" s="65"/>
      <c r="L77" s="64"/>
      <c r="M77" s="156"/>
    </row>
    <row r="78" spans="1:13" s="66" customFormat="1" ht="0.75" hidden="1" customHeight="1">
      <c r="A78" s="67"/>
      <c r="B78" s="68"/>
      <c r="C78" s="69"/>
      <c r="D78" s="70"/>
      <c r="E78" s="63"/>
      <c r="F78" s="64"/>
      <c r="G78" s="64"/>
      <c r="H78" s="64"/>
      <c r="I78" s="64"/>
      <c r="J78" s="64"/>
      <c r="K78" s="65"/>
      <c r="L78" s="64"/>
      <c r="M78" s="156"/>
    </row>
    <row r="79" spans="1:13" s="66" customFormat="1" ht="15" hidden="1">
      <c r="A79" s="67"/>
      <c r="B79" s="68"/>
      <c r="C79" s="69"/>
      <c r="D79" s="70"/>
      <c r="E79" s="63"/>
      <c r="F79" s="64"/>
      <c r="G79" s="64"/>
      <c r="H79" s="64"/>
      <c r="I79" s="64"/>
      <c r="J79" s="64"/>
      <c r="K79" s="65"/>
      <c r="L79" s="64"/>
      <c r="M79" s="156"/>
    </row>
    <row r="80" spans="1:13" s="66" customFormat="1" ht="15">
      <c r="A80" s="71"/>
      <c r="B80" s="72"/>
      <c r="C80" s="73"/>
      <c r="D80" s="74" t="s">
        <v>20</v>
      </c>
      <c r="E80" s="75"/>
      <c r="F80" s="76">
        <f>SUM(F71:F79)</f>
        <v>660.14499999999998</v>
      </c>
      <c r="G80" s="76">
        <f t="shared" ref="G80" si="24">SUM(G71:G79)</f>
        <v>40.65</v>
      </c>
      <c r="H80" s="76">
        <f t="shared" ref="H80" si="25">SUM(H71:H79)</f>
        <v>43.75</v>
      </c>
      <c r="I80" s="76">
        <f t="shared" ref="I80" si="26">SUM(I71:I79)</f>
        <v>117.58</v>
      </c>
      <c r="J80" s="76">
        <f t="shared" ref="J80:L80" si="27">SUM(J71:J79)</f>
        <v>1097.4000000000001</v>
      </c>
      <c r="K80" s="77"/>
      <c r="L80" s="76">
        <f t="shared" si="27"/>
        <v>0</v>
      </c>
      <c r="M80" s="171">
        <f>M71+M72+M73+M74+M75+M76</f>
        <v>134.6</v>
      </c>
    </row>
    <row r="81" spans="1:13" s="66" customFormat="1" ht="15.75" customHeight="1" thickBot="1">
      <c r="A81" s="172">
        <f>A63</f>
        <v>1</v>
      </c>
      <c r="B81" s="173">
        <f>B63</f>
        <v>4</v>
      </c>
      <c r="C81" s="146" t="s">
        <v>4</v>
      </c>
      <c r="D81" s="147"/>
      <c r="E81" s="174"/>
      <c r="F81" s="175">
        <f>F70+F80</f>
        <v>1075.145</v>
      </c>
      <c r="G81" s="175">
        <f t="shared" ref="G81" si="28">G70+G80</f>
        <v>45.25</v>
      </c>
      <c r="H81" s="175">
        <f t="shared" ref="H81" si="29">H70+H80</f>
        <v>52.15</v>
      </c>
      <c r="I81" s="175">
        <f t="shared" ref="I81" si="30">I70+I80</f>
        <v>145.82999999999998</v>
      </c>
      <c r="J81" s="175">
        <f t="shared" ref="J81:L81" si="31">J70+J80</f>
        <v>1305.3000000000002</v>
      </c>
      <c r="K81" s="175"/>
      <c r="L81" s="176">
        <f t="shared" si="31"/>
        <v>0</v>
      </c>
      <c r="M81" s="171">
        <f>M70+M80</f>
        <v>176.98</v>
      </c>
    </row>
    <row r="82" spans="1:13" s="54" customFormat="1" ht="25.5">
      <c r="A82" s="98">
        <v>1</v>
      </c>
      <c r="B82" s="99">
        <v>5</v>
      </c>
      <c r="C82" s="87" t="s">
        <v>15</v>
      </c>
      <c r="D82" s="88"/>
      <c r="E82" s="89" t="s">
        <v>44</v>
      </c>
      <c r="F82" s="90">
        <v>180</v>
      </c>
      <c r="G82" s="90">
        <v>6.2</v>
      </c>
      <c r="H82" s="90">
        <v>6.9</v>
      </c>
      <c r="I82" s="90">
        <v>29</v>
      </c>
      <c r="J82" s="90">
        <v>202.7</v>
      </c>
      <c r="K82" s="91" t="s">
        <v>82</v>
      </c>
      <c r="L82" s="90"/>
      <c r="M82" s="164">
        <v>28.8</v>
      </c>
    </row>
    <row r="83" spans="1:13" s="54" customFormat="1" ht="25.5">
      <c r="A83" s="100"/>
      <c r="B83" s="86"/>
      <c r="C83" s="92"/>
      <c r="D83" s="93"/>
      <c r="E83" s="94" t="s">
        <v>39</v>
      </c>
      <c r="F83" s="95">
        <v>180</v>
      </c>
      <c r="G83" s="95">
        <v>0.2</v>
      </c>
      <c r="H83" s="95">
        <v>0</v>
      </c>
      <c r="I83" s="95">
        <v>6.5</v>
      </c>
      <c r="J83" s="95">
        <v>26.8</v>
      </c>
      <c r="K83" s="96" t="s">
        <v>63</v>
      </c>
      <c r="L83" s="95"/>
      <c r="M83" s="164">
        <v>4.5</v>
      </c>
    </row>
    <row r="84" spans="1:13" s="54" customFormat="1" ht="15">
      <c r="A84" s="100"/>
      <c r="B84" s="86"/>
      <c r="C84" s="92"/>
      <c r="D84" s="97"/>
      <c r="E84" s="94" t="s">
        <v>42</v>
      </c>
      <c r="F84" s="95" t="s">
        <v>81</v>
      </c>
      <c r="G84" s="95">
        <v>0</v>
      </c>
      <c r="H84" s="95">
        <v>4.0999999999999996</v>
      </c>
      <c r="I84" s="95">
        <v>0.05</v>
      </c>
      <c r="J84" s="95">
        <v>37.5</v>
      </c>
      <c r="K84" s="96">
        <v>41</v>
      </c>
      <c r="L84" s="95"/>
      <c r="M84" s="164">
        <v>6.85</v>
      </c>
    </row>
    <row r="85" spans="1:13" s="54" customFormat="1" ht="15">
      <c r="A85" s="100"/>
      <c r="B85" s="86"/>
      <c r="C85" s="92"/>
      <c r="D85" s="97"/>
      <c r="E85" s="94" t="s">
        <v>99</v>
      </c>
      <c r="F85" s="95">
        <v>200</v>
      </c>
      <c r="G85" s="95">
        <v>0</v>
      </c>
      <c r="H85" s="95">
        <v>0</v>
      </c>
      <c r="I85" s="95">
        <v>22</v>
      </c>
      <c r="J85" s="95">
        <v>100</v>
      </c>
      <c r="K85" s="96"/>
      <c r="L85" s="95"/>
      <c r="M85" s="164">
        <v>30</v>
      </c>
    </row>
    <row r="86" spans="1:13" s="54" customFormat="1" ht="2.25" customHeight="1">
      <c r="A86" s="100"/>
      <c r="B86" s="86"/>
      <c r="C86" s="92"/>
      <c r="D86" s="97"/>
      <c r="E86" s="94"/>
      <c r="F86" s="95"/>
      <c r="G86" s="95"/>
      <c r="H86" s="95"/>
      <c r="I86" s="95"/>
      <c r="J86" s="95"/>
      <c r="K86" s="96"/>
      <c r="L86" s="95"/>
      <c r="M86" s="164"/>
    </row>
    <row r="87" spans="1:13" s="54" customFormat="1" ht="15">
      <c r="A87" s="100"/>
      <c r="B87" s="86"/>
      <c r="C87" s="92"/>
      <c r="D87" s="93"/>
      <c r="E87" s="94"/>
      <c r="F87" s="95"/>
      <c r="G87" s="95"/>
      <c r="H87" s="95"/>
      <c r="I87" s="95"/>
      <c r="J87" s="95"/>
      <c r="K87" s="96"/>
      <c r="L87" s="95"/>
      <c r="M87" s="164"/>
    </row>
    <row r="88" spans="1:13" s="54" customFormat="1" ht="15">
      <c r="A88" s="109"/>
      <c r="B88" s="110"/>
      <c r="C88" s="111"/>
      <c r="D88" s="112" t="s">
        <v>20</v>
      </c>
      <c r="E88" s="113"/>
      <c r="F88" s="114">
        <f>SUM(F82:F87)</f>
        <v>560</v>
      </c>
      <c r="G88" s="114">
        <f>SUM(G82:G87)</f>
        <v>6.4</v>
      </c>
      <c r="H88" s="114">
        <f>SUM(H82:H87)</f>
        <v>11</v>
      </c>
      <c r="I88" s="114">
        <f>SUM(I82:I87)</f>
        <v>57.55</v>
      </c>
      <c r="J88" s="114">
        <f>SUM(J82:J87)</f>
        <v>367</v>
      </c>
      <c r="K88" s="115"/>
      <c r="L88" s="114">
        <f>SUM(L82:L87)</f>
        <v>0</v>
      </c>
      <c r="M88" s="168">
        <f>M82+M83+M84+M85+M87</f>
        <v>70.150000000000006</v>
      </c>
    </row>
    <row r="89" spans="1:13" s="66" customFormat="1" ht="25.5">
      <c r="A89" s="59">
        <f>A82</f>
        <v>1</v>
      </c>
      <c r="B89" s="60">
        <f>B82</f>
        <v>5</v>
      </c>
      <c r="C89" s="61" t="s">
        <v>17</v>
      </c>
      <c r="D89" s="62"/>
      <c r="E89" s="63" t="s">
        <v>45</v>
      </c>
      <c r="F89" s="64">
        <v>200</v>
      </c>
      <c r="G89" s="64">
        <v>2.95</v>
      </c>
      <c r="H89" s="64">
        <v>3.07</v>
      </c>
      <c r="I89" s="64">
        <v>18.47</v>
      </c>
      <c r="J89" s="64">
        <v>115.19</v>
      </c>
      <c r="K89" s="65">
        <v>101</v>
      </c>
      <c r="L89" s="64"/>
      <c r="M89" s="156">
        <v>24.65</v>
      </c>
    </row>
    <row r="90" spans="1:13" s="66" customFormat="1" ht="25.5">
      <c r="A90" s="67"/>
      <c r="B90" s="68"/>
      <c r="C90" s="69"/>
      <c r="D90" s="62"/>
      <c r="E90" s="63" t="s">
        <v>25</v>
      </c>
      <c r="F90" s="64">
        <v>150</v>
      </c>
      <c r="G90" s="64">
        <v>3.7</v>
      </c>
      <c r="H90" s="64">
        <v>4.8</v>
      </c>
      <c r="I90" s="64">
        <v>36.5</v>
      </c>
      <c r="J90" s="64">
        <v>203.5</v>
      </c>
      <c r="K90" s="65" t="s">
        <v>68</v>
      </c>
      <c r="L90" s="64"/>
      <c r="M90" s="156">
        <v>16.899999999999999</v>
      </c>
    </row>
    <row r="91" spans="1:13" s="66" customFormat="1" ht="25.5">
      <c r="A91" s="67"/>
      <c r="B91" s="68"/>
      <c r="C91" s="69"/>
      <c r="D91" s="62"/>
      <c r="E91" s="63" t="s">
        <v>53</v>
      </c>
      <c r="F91" s="64">
        <v>90</v>
      </c>
      <c r="G91" s="64">
        <v>9.01</v>
      </c>
      <c r="H91" s="64">
        <v>4.04</v>
      </c>
      <c r="I91" s="64">
        <v>40.36</v>
      </c>
      <c r="J91" s="64">
        <v>84</v>
      </c>
      <c r="K91" s="65">
        <v>144</v>
      </c>
      <c r="L91" s="64"/>
      <c r="M91" s="156">
        <v>38.6</v>
      </c>
    </row>
    <row r="92" spans="1:13" s="66" customFormat="1" ht="25.5">
      <c r="A92" s="67"/>
      <c r="B92" s="68"/>
      <c r="C92" s="69"/>
      <c r="D92" s="62"/>
      <c r="E92" s="63" t="s">
        <v>26</v>
      </c>
      <c r="F92" s="64">
        <v>180</v>
      </c>
      <c r="G92" s="64">
        <v>0.5</v>
      </c>
      <c r="H92" s="64">
        <v>0</v>
      </c>
      <c r="I92" s="64">
        <v>19.8</v>
      </c>
      <c r="J92" s="64">
        <v>81</v>
      </c>
      <c r="K92" s="65" t="s">
        <v>62</v>
      </c>
      <c r="L92" s="64"/>
      <c r="M92" s="156">
        <v>6.2</v>
      </c>
    </row>
    <row r="93" spans="1:13" s="66" customFormat="1" ht="14.25" customHeight="1">
      <c r="A93" s="67"/>
      <c r="B93" s="68"/>
      <c r="C93" s="69"/>
      <c r="D93" s="62"/>
      <c r="E93" s="63" t="s">
        <v>16</v>
      </c>
      <c r="F93" s="64">
        <v>50</v>
      </c>
      <c r="G93" s="64">
        <v>0.4</v>
      </c>
      <c r="H93" s="64">
        <v>0</v>
      </c>
      <c r="I93" s="64">
        <v>2.7</v>
      </c>
      <c r="J93" s="64">
        <v>12.9</v>
      </c>
      <c r="K93" s="65">
        <v>1</v>
      </c>
      <c r="L93" s="64"/>
      <c r="M93" s="156">
        <v>3.5</v>
      </c>
    </row>
    <row r="94" spans="1:13" s="66" customFormat="1" ht="0.75" hidden="1" customHeight="1">
      <c r="A94" s="67"/>
      <c r="B94" s="68"/>
      <c r="C94" s="69"/>
      <c r="D94" s="62"/>
      <c r="E94" s="63"/>
      <c r="F94" s="64"/>
      <c r="G94" s="64"/>
      <c r="H94" s="64"/>
      <c r="I94" s="64"/>
      <c r="J94" s="64"/>
      <c r="K94" s="65"/>
      <c r="L94" s="64"/>
      <c r="M94" s="156"/>
    </row>
    <row r="95" spans="1:13" s="66" customFormat="1" ht="15" hidden="1">
      <c r="A95" s="67"/>
      <c r="B95" s="68"/>
      <c r="C95" s="69"/>
      <c r="D95" s="62"/>
      <c r="E95" s="63"/>
      <c r="F95" s="64"/>
      <c r="G95" s="64"/>
      <c r="H95" s="64"/>
      <c r="I95" s="64"/>
      <c r="J95" s="64"/>
      <c r="K95" s="65"/>
      <c r="L95" s="64"/>
      <c r="M95" s="156"/>
    </row>
    <row r="96" spans="1:13" s="66" customFormat="1" ht="15" hidden="1">
      <c r="A96" s="67"/>
      <c r="B96" s="68"/>
      <c r="C96" s="69"/>
      <c r="D96" s="70"/>
      <c r="E96" s="63"/>
      <c r="F96" s="64"/>
      <c r="G96" s="64"/>
      <c r="H96" s="64"/>
      <c r="I96" s="64"/>
      <c r="J96" s="64"/>
      <c r="K96" s="65"/>
      <c r="L96" s="64"/>
      <c r="M96" s="156"/>
    </row>
    <row r="97" spans="1:13" s="66" customFormat="1" ht="15">
      <c r="A97" s="67"/>
      <c r="B97" s="68"/>
      <c r="C97" s="69"/>
      <c r="D97" s="70"/>
      <c r="E97" s="63" t="s">
        <v>104</v>
      </c>
      <c r="F97" s="64">
        <v>40</v>
      </c>
      <c r="G97" s="64">
        <v>3.2</v>
      </c>
      <c r="H97" s="64">
        <v>8.1</v>
      </c>
      <c r="I97" s="64">
        <v>28.7</v>
      </c>
      <c r="J97" s="64">
        <v>28.7</v>
      </c>
      <c r="K97" s="65"/>
      <c r="L97" s="64"/>
      <c r="M97" s="156"/>
    </row>
    <row r="98" spans="1:13" ht="15">
      <c r="A98" s="17"/>
      <c r="B98" s="12"/>
      <c r="C98" s="6"/>
      <c r="D98" s="13" t="s">
        <v>20</v>
      </c>
      <c r="E98" s="7"/>
      <c r="F98" s="14">
        <f>SUM(F89:F97)</f>
        <v>710</v>
      </c>
      <c r="G98" s="14">
        <f t="shared" ref="G98" si="32">SUM(G89:G97)</f>
        <v>19.759999999999998</v>
      </c>
      <c r="H98" s="14">
        <f t="shared" ref="H98" si="33">SUM(H89:H97)</f>
        <v>20.009999999999998</v>
      </c>
      <c r="I98" s="14">
        <f t="shared" ref="I98" si="34">SUM(I89:I97)</f>
        <v>146.53</v>
      </c>
      <c r="J98" s="14">
        <f t="shared" ref="J98:L98" si="35">SUM(J89:J97)</f>
        <v>525.29</v>
      </c>
      <c r="K98" s="18"/>
      <c r="L98" s="14">
        <f t="shared" si="35"/>
        <v>0</v>
      </c>
      <c r="M98" s="168">
        <f>M89+M90+M91+M92+M93+M97</f>
        <v>89.850000000000009</v>
      </c>
    </row>
    <row r="99" spans="1:13" s="54" customFormat="1" ht="15.75" customHeight="1" thickBot="1">
      <c r="A99" s="123">
        <f>A82</f>
        <v>1</v>
      </c>
      <c r="B99" s="124">
        <f>B82</f>
        <v>5</v>
      </c>
      <c r="C99" s="148" t="s">
        <v>4</v>
      </c>
      <c r="D99" s="149"/>
      <c r="E99" s="125"/>
      <c r="F99" s="126">
        <f>F88+F98</f>
        <v>1270</v>
      </c>
      <c r="G99" s="126">
        <f t="shared" ref="G99" si="36">G88+G98</f>
        <v>26.159999999999997</v>
      </c>
      <c r="H99" s="126">
        <f t="shared" ref="H99" si="37">H88+H98</f>
        <v>31.009999999999998</v>
      </c>
      <c r="I99" s="126">
        <f t="shared" ref="I99" si="38">I88+I98</f>
        <v>204.07999999999998</v>
      </c>
      <c r="J99" s="126">
        <f t="shared" ref="J99:L99" si="39">J88+J98</f>
        <v>892.29</v>
      </c>
      <c r="K99" s="126"/>
      <c r="L99" s="122">
        <f t="shared" si="39"/>
        <v>0</v>
      </c>
      <c r="M99" s="168">
        <f>M88+M98</f>
        <v>160</v>
      </c>
    </row>
    <row r="100" spans="1:13" s="54" customFormat="1" ht="25.5">
      <c r="A100" s="98">
        <v>2</v>
      </c>
      <c r="B100" s="99">
        <v>1</v>
      </c>
      <c r="C100" s="87" t="s">
        <v>15</v>
      </c>
      <c r="D100" s="88"/>
      <c r="E100" s="89" t="s">
        <v>46</v>
      </c>
      <c r="F100" s="90">
        <v>180</v>
      </c>
      <c r="G100" s="90">
        <v>6.2</v>
      </c>
      <c r="H100" s="90">
        <v>6.9</v>
      </c>
      <c r="I100" s="90">
        <v>29</v>
      </c>
      <c r="J100" s="90">
        <v>202.7</v>
      </c>
      <c r="K100" s="91" t="s">
        <v>82</v>
      </c>
      <c r="L100" s="90"/>
      <c r="M100" s="164">
        <v>31.8</v>
      </c>
    </row>
    <row r="101" spans="1:13" s="54" customFormat="1" ht="25.5">
      <c r="A101" s="100"/>
      <c r="B101" s="86"/>
      <c r="C101" s="92"/>
      <c r="D101" s="93"/>
      <c r="E101" s="94" t="s">
        <v>39</v>
      </c>
      <c r="F101" s="95">
        <v>180</v>
      </c>
      <c r="G101" s="95">
        <v>0.2</v>
      </c>
      <c r="H101" s="95">
        <v>0</v>
      </c>
      <c r="I101" s="95">
        <v>6.5</v>
      </c>
      <c r="J101" s="95">
        <v>26.8</v>
      </c>
      <c r="K101" s="96" t="s">
        <v>63</v>
      </c>
      <c r="L101" s="95"/>
      <c r="M101" s="164">
        <v>4.5</v>
      </c>
    </row>
    <row r="102" spans="1:13" s="54" customFormat="1" ht="15">
      <c r="A102" s="100"/>
      <c r="B102" s="86"/>
      <c r="C102" s="92"/>
      <c r="D102" s="97"/>
      <c r="E102" s="94" t="s">
        <v>40</v>
      </c>
      <c r="F102" s="95">
        <v>50</v>
      </c>
      <c r="G102" s="95">
        <v>0.4</v>
      </c>
      <c r="H102" s="95">
        <v>0</v>
      </c>
      <c r="I102" s="95">
        <v>2.7</v>
      </c>
      <c r="J102" s="95">
        <v>12.9</v>
      </c>
      <c r="K102" s="96">
        <v>1</v>
      </c>
      <c r="L102" s="95"/>
      <c r="M102" s="164">
        <v>3.15</v>
      </c>
    </row>
    <row r="103" spans="1:13" s="54" customFormat="1" ht="13.5" customHeight="1">
      <c r="A103" s="100"/>
      <c r="B103" s="86"/>
      <c r="C103" s="92"/>
      <c r="D103" s="97"/>
      <c r="E103" s="94"/>
      <c r="F103" s="95"/>
      <c r="G103" s="95"/>
      <c r="H103" s="95"/>
      <c r="I103" s="95"/>
      <c r="J103" s="95"/>
      <c r="K103" s="96"/>
      <c r="L103" s="95"/>
      <c r="M103" s="164"/>
    </row>
    <row r="104" spans="1:13" s="54" customFormat="1" ht="15" hidden="1">
      <c r="A104" s="100"/>
      <c r="B104" s="86"/>
      <c r="C104" s="92"/>
      <c r="D104" s="97"/>
      <c r="E104" s="94"/>
      <c r="F104" s="95"/>
      <c r="G104" s="95"/>
      <c r="H104" s="95"/>
      <c r="I104" s="95"/>
      <c r="J104" s="95"/>
      <c r="K104" s="96"/>
      <c r="L104" s="95"/>
      <c r="M104" s="164"/>
    </row>
    <row r="105" spans="1:13" s="54" customFormat="1" ht="15" hidden="1">
      <c r="A105" s="100"/>
      <c r="B105" s="86"/>
      <c r="C105" s="92"/>
      <c r="D105" s="93"/>
      <c r="E105" s="94"/>
      <c r="F105" s="95"/>
      <c r="G105" s="95"/>
      <c r="H105" s="95"/>
      <c r="I105" s="95"/>
      <c r="J105" s="95"/>
      <c r="K105" s="96"/>
      <c r="L105" s="95"/>
      <c r="M105" s="164"/>
    </row>
    <row r="106" spans="1:13" s="54" customFormat="1" ht="3.75" hidden="1" customHeight="1">
      <c r="A106" s="100"/>
      <c r="B106" s="86"/>
      <c r="C106" s="92"/>
      <c r="D106" s="93"/>
      <c r="E106" s="94"/>
      <c r="F106" s="95"/>
      <c r="G106" s="95"/>
      <c r="H106" s="95"/>
      <c r="I106" s="95"/>
      <c r="J106" s="95"/>
      <c r="K106" s="96"/>
      <c r="L106" s="95"/>
      <c r="M106" s="164"/>
    </row>
    <row r="107" spans="1:13" s="54" customFormat="1" ht="15">
      <c r="A107" s="109"/>
      <c r="B107" s="110"/>
      <c r="C107" s="111"/>
      <c r="D107" s="112" t="s">
        <v>20</v>
      </c>
      <c r="E107" s="113"/>
      <c r="F107" s="114">
        <f>SUM(F100:F106)</f>
        <v>410</v>
      </c>
      <c r="G107" s="114">
        <f t="shared" ref="G107:J107" si="40">SUM(G100:G106)</f>
        <v>6.8000000000000007</v>
      </c>
      <c r="H107" s="114">
        <f t="shared" si="40"/>
        <v>6.9</v>
      </c>
      <c r="I107" s="114">
        <f t="shared" si="40"/>
        <v>38.200000000000003</v>
      </c>
      <c r="J107" s="114">
        <f t="shared" si="40"/>
        <v>242.4</v>
      </c>
      <c r="K107" s="115"/>
      <c r="L107" s="114">
        <f t="shared" ref="L107" si="41">SUM(L100:L106)</f>
        <v>0</v>
      </c>
      <c r="M107" s="168">
        <f>M100+M101+M102+M103</f>
        <v>39.449999999999996</v>
      </c>
    </row>
    <row r="108" spans="1:13" s="66" customFormat="1" ht="15">
      <c r="A108" s="59">
        <f>A100</f>
        <v>2</v>
      </c>
      <c r="B108" s="60">
        <f>B100</f>
        <v>1</v>
      </c>
      <c r="C108" s="61" t="s">
        <v>17</v>
      </c>
      <c r="D108" s="62"/>
      <c r="E108" s="63" t="s">
        <v>23</v>
      </c>
      <c r="F108" s="64">
        <v>200</v>
      </c>
      <c r="G108" s="64">
        <v>23.1</v>
      </c>
      <c r="H108" s="64">
        <v>28.1</v>
      </c>
      <c r="I108" s="64">
        <v>28.6</v>
      </c>
      <c r="J108" s="64">
        <v>461</v>
      </c>
      <c r="K108" s="65" t="s">
        <v>87</v>
      </c>
      <c r="L108" s="64"/>
      <c r="M108" s="156">
        <v>32.5</v>
      </c>
    </row>
    <row r="109" spans="1:13" s="66" customFormat="1" ht="15">
      <c r="A109" s="67"/>
      <c r="B109" s="68"/>
      <c r="C109" s="69"/>
      <c r="D109" s="62"/>
      <c r="E109" s="63" t="s">
        <v>24</v>
      </c>
      <c r="F109" s="64">
        <v>150</v>
      </c>
      <c r="G109" s="64">
        <v>5.4</v>
      </c>
      <c r="H109" s="64">
        <v>4.9000000000000004</v>
      </c>
      <c r="I109" s="64">
        <v>32.799999999999997</v>
      </c>
      <c r="J109" s="64">
        <v>196.8</v>
      </c>
      <c r="K109" s="65" t="s">
        <v>64</v>
      </c>
      <c r="L109" s="64"/>
      <c r="M109" s="156">
        <v>18.8</v>
      </c>
    </row>
    <row r="110" spans="1:13" s="66" customFormat="1" ht="25.5">
      <c r="A110" s="67"/>
      <c r="B110" s="68"/>
      <c r="C110" s="69"/>
      <c r="D110" s="62"/>
      <c r="E110" s="63" t="s">
        <v>83</v>
      </c>
      <c r="F110" s="64">
        <v>100</v>
      </c>
      <c r="G110" s="64">
        <v>14.4</v>
      </c>
      <c r="H110" s="64">
        <v>3.2</v>
      </c>
      <c r="I110" s="64">
        <v>10.1</v>
      </c>
      <c r="J110" s="64">
        <v>126.4</v>
      </c>
      <c r="K110" s="65" t="s">
        <v>77</v>
      </c>
      <c r="L110" s="64"/>
      <c r="M110" s="156">
        <v>46.7</v>
      </c>
    </row>
    <row r="111" spans="1:13" s="66" customFormat="1" ht="25.5">
      <c r="A111" s="67"/>
      <c r="B111" s="68"/>
      <c r="C111" s="69"/>
      <c r="D111" s="62"/>
      <c r="E111" s="63" t="s">
        <v>37</v>
      </c>
      <c r="F111" s="64">
        <v>180</v>
      </c>
      <c r="G111" s="64">
        <v>0.5</v>
      </c>
      <c r="H111" s="64">
        <v>0</v>
      </c>
      <c r="I111" s="64">
        <v>19.8</v>
      </c>
      <c r="J111" s="64">
        <v>81</v>
      </c>
      <c r="K111" s="65" t="s">
        <v>62</v>
      </c>
      <c r="L111" s="64"/>
      <c r="M111" s="156">
        <v>6.2</v>
      </c>
    </row>
    <row r="112" spans="1:13" s="66" customFormat="1" ht="14.25" customHeight="1">
      <c r="A112" s="67"/>
      <c r="B112" s="68"/>
      <c r="C112" s="69"/>
      <c r="D112" s="62"/>
      <c r="E112" s="63" t="s">
        <v>40</v>
      </c>
      <c r="F112" s="64">
        <v>50</v>
      </c>
      <c r="G112" s="64">
        <v>0.4</v>
      </c>
      <c r="H112" s="64">
        <v>0</v>
      </c>
      <c r="I112" s="64">
        <v>2.7</v>
      </c>
      <c r="J112" s="64">
        <v>12.9</v>
      </c>
      <c r="K112" s="65">
        <v>1</v>
      </c>
      <c r="L112" s="64"/>
      <c r="M112" s="156">
        <v>4.5</v>
      </c>
    </row>
    <row r="113" spans="1:15" s="54" customFormat="1" ht="0.75" hidden="1" customHeight="1">
      <c r="A113" s="104"/>
      <c r="B113" s="105"/>
      <c r="C113" s="106"/>
      <c r="D113" s="62"/>
      <c r="E113" s="101"/>
      <c r="F113" s="102"/>
      <c r="G113" s="102"/>
      <c r="H113" s="102"/>
      <c r="I113" s="102"/>
      <c r="J113" s="102"/>
      <c r="K113" s="103"/>
      <c r="L113" s="102"/>
      <c r="M113" s="170"/>
    </row>
    <row r="114" spans="1:15" s="54" customFormat="1" ht="15" hidden="1">
      <c r="A114" s="104"/>
      <c r="B114" s="105"/>
      <c r="C114" s="106"/>
      <c r="D114" s="62"/>
      <c r="E114" s="101"/>
      <c r="F114" s="102"/>
      <c r="G114" s="102"/>
      <c r="H114" s="102"/>
      <c r="I114" s="102"/>
      <c r="J114" s="102"/>
      <c r="K114" s="103"/>
      <c r="L114" s="102"/>
      <c r="M114" s="170"/>
    </row>
    <row r="115" spans="1:15" s="54" customFormat="1" ht="0.75" customHeight="1">
      <c r="A115" s="104"/>
      <c r="B115" s="105"/>
      <c r="C115" s="106"/>
      <c r="D115" s="108"/>
      <c r="E115" s="101"/>
      <c r="F115" s="102"/>
      <c r="G115" s="102"/>
      <c r="H115" s="102"/>
      <c r="I115" s="102"/>
      <c r="J115" s="102"/>
      <c r="K115" s="103"/>
      <c r="L115" s="102"/>
      <c r="M115" s="170"/>
    </row>
    <row r="116" spans="1:15" s="66" customFormat="1" ht="15">
      <c r="A116" s="67"/>
      <c r="B116" s="68"/>
      <c r="C116" s="69"/>
      <c r="D116" s="70"/>
      <c r="E116" s="63" t="s">
        <v>100</v>
      </c>
      <c r="F116" s="64">
        <v>100</v>
      </c>
      <c r="G116" s="64"/>
      <c r="H116" s="64"/>
      <c r="I116" s="64"/>
      <c r="J116" s="64"/>
      <c r="K116" s="65"/>
      <c r="L116" s="64"/>
      <c r="M116" s="156">
        <v>28.8</v>
      </c>
    </row>
    <row r="117" spans="1:15" s="54" customFormat="1" ht="15">
      <c r="A117" s="109"/>
      <c r="B117" s="110"/>
      <c r="C117" s="111"/>
      <c r="D117" s="112" t="s">
        <v>20</v>
      </c>
      <c r="E117" s="113"/>
      <c r="F117" s="114">
        <f>SUM(F108:F116)</f>
        <v>780</v>
      </c>
      <c r="G117" s="114">
        <f t="shared" ref="G117:J117" si="42">SUM(G108:G116)</f>
        <v>43.8</v>
      </c>
      <c r="H117" s="114">
        <f t="shared" si="42"/>
        <v>36.200000000000003</v>
      </c>
      <c r="I117" s="114">
        <f t="shared" si="42"/>
        <v>94</v>
      </c>
      <c r="J117" s="114">
        <f t="shared" si="42"/>
        <v>878.09999999999991</v>
      </c>
      <c r="K117" s="115"/>
      <c r="L117" s="114">
        <f t="shared" ref="L117" si="43">SUM(L108:L116)</f>
        <v>0</v>
      </c>
      <c r="M117" s="168">
        <f>M108+M109+M110+M111+M112+M116</f>
        <v>137.5</v>
      </c>
    </row>
    <row r="118" spans="1:15" s="54" customFormat="1" ht="15.75" thickBot="1">
      <c r="A118" s="123">
        <f>A100</f>
        <v>2</v>
      </c>
      <c r="B118" s="124">
        <f>B100</f>
        <v>1</v>
      </c>
      <c r="C118" s="148" t="s">
        <v>4</v>
      </c>
      <c r="D118" s="149"/>
      <c r="E118" s="125"/>
      <c r="F118" s="126">
        <f>F107+F117</f>
        <v>1190</v>
      </c>
      <c r="G118" s="126">
        <f t="shared" ref="G118" si="44">G107+G117</f>
        <v>50.599999999999994</v>
      </c>
      <c r="H118" s="126">
        <f t="shared" ref="H118" si="45">H107+H117</f>
        <v>43.1</v>
      </c>
      <c r="I118" s="126">
        <f t="shared" ref="I118" si="46">I107+I117</f>
        <v>132.19999999999999</v>
      </c>
      <c r="J118" s="126">
        <f t="shared" ref="J118:L118" si="47">J107+J117</f>
        <v>1120.5</v>
      </c>
      <c r="K118" s="126"/>
      <c r="L118" s="122">
        <f t="shared" si="47"/>
        <v>0</v>
      </c>
      <c r="M118" s="168">
        <f>M107+M117</f>
        <v>176.95</v>
      </c>
    </row>
    <row r="119" spans="1:15" ht="25.5">
      <c r="A119" s="9">
        <v>2</v>
      </c>
      <c r="B119" s="10">
        <v>2</v>
      </c>
      <c r="C119" s="15" t="s">
        <v>15</v>
      </c>
      <c r="D119" s="3"/>
      <c r="E119" s="30" t="s">
        <v>47</v>
      </c>
      <c r="F119" s="31">
        <v>180</v>
      </c>
      <c r="G119" s="31">
        <v>24.5</v>
      </c>
      <c r="H119" s="31">
        <v>22.5</v>
      </c>
      <c r="I119" s="31">
        <v>91.9</v>
      </c>
      <c r="J119" s="31">
        <v>667.4</v>
      </c>
      <c r="K119" s="32" t="s">
        <v>84</v>
      </c>
      <c r="L119" s="31"/>
      <c r="M119" s="164">
        <v>29.82</v>
      </c>
    </row>
    <row r="120" spans="1:15" ht="26.25" thickBot="1">
      <c r="A120" s="9"/>
      <c r="B120" s="10"/>
      <c r="C120" s="8"/>
      <c r="D120" s="4"/>
      <c r="E120" s="33" t="s">
        <v>39</v>
      </c>
      <c r="F120" s="34">
        <v>180</v>
      </c>
      <c r="G120" s="34">
        <v>0.2</v>
      </c>
      <c r="H120" s="34">
        <v>0</v>
      </c>
      <c r="I120" s="34">
        <v>6.5</v>
      </c>
      <c r="J120" s="34">
        <v>26.8</v>
      </c>
      <c r="K120" s="35" t="s">
        <v>63</v>
      </c>
      <c r="L120" s="34"/>
      <c r="M120" s="164">
        <v>4.5</v>
      </c>
    </row>
    <row r="121" spans="1:15" ht="15.75" thickBot="1">
      <c r="A121" s="9"/>
      <c r="B121" s="10">
        <v>7</v>
      </c>
      <c r="C121" s="8"/>
      <c r="D121" s="5"/>
      <c r="E121" s="33" t="s">
        <v>90</v>
      </c>
      <c r="F121" s="34">
        <v>50</v>
      </c>
      <c r="G121" s="34">
        <v>0</v>
      </c>
      <c r="H121" s="34">
        <v>0</v>
      </c>
      <c r="I121" s="34">
        <v>2.7</v>
      </c>
      <c r="J121" s="34">
        <v>12.9</v>
      </c>
      <c r="K121" s="35">
        <v>1</v>
      </c>
      <c r="L121" s="34"/>
      <c r="M121" s="164">
        <v>4.2</v>
      </c>
      <c r="O121" s="144"/>
    </row>
    <row r="122" spans="1:15" ht="13.9" customHeight="1">
      <c r="A122" s="9"/>
      <c r="B122" s="10"/>
      <c r="C122" s="8"/>
      <c r="D122" s="5"/>
      <c r="E122" s="33" t="s">
        <v>91</v>
      </c>
      <c r="F122" s="34">
        <v>5</v>
      </c>
      <c r="G122" s="34">
        <v>0</v>
      </c>
      <c r="H122" s="34">
        <v>4.0999999999999996</v>
      </c>
      <c r="I122" s="34">
        <v>0.05</v>
      </c>
      <c r="J122" s="34">
        <v>37.5</v>
      </c>
      <c r="K122" s="35">
        <v>41</v>
      </c>
      <c r="L122" s="34"/>
      <c r="M122" s="164">
        <v>3.8</v>
      </c>
    </row>
    <row r="123" spans="1:15" ht="15" hidden="1">
      <c r="A123" s="9"/>
      <c r="B123" s="10"/>
      <c r="C123" s="8"/>
      <c r="D123" s="5"/>
      <c r="E123" s="33"/>
      <c r="F123" s="34"/>
      <c r="G123" s="34"/>
      <c r="H123" s="34"/>
      <c r="I123" s="34"/>
      <c r="J123" s="34"/>
      <c r="K123" s="35"/>
      <c r="L123" s="34"/>
      <c r="M123" s="164"/>
    </row>
    <row r="124" spans="1:15" ht="0.6" customHeight="1">
      <c r="A124" s="9"/>
      <c r="B124" s="10"/>
      <c r="C124" s="8"/>
      <c r="D124" s="4"/>
      <c r="E124" s="33"/>
      <c r="F124" s="34"/>
      <c r="G124" s="34"/>
      <c r="H124" s="34"/>
      <c r="I124" s="34"/>
      <c r="J124" s="34"/>
      <c r="K124" s="35"/>
      <c r="L124" s="34"/>
      <c r="M124" s="164"/>
    </row>
    <row r="125" spans="1:15" ht="15">
      <c r="A125" s="9"/>
      <c r="B125" s="10"/>
      <c r="C125" s="8"/>
      <c r="D125" s="4"/>
      <c r="E125" s="33"/>
      <c r="F125" s="34"/>
      <c r="G125" s="34"/>
      <c r="H125" s="34"/>
      <c r="I125" s="34"/>
      <c r="J125" s="34"/>
      <c r="K125" s="35"/>
      <c r="L125" s="34"/>
      <c r="M125" s="164"/>
    </row>
    <row r="126" spans="1:15" ht="15">
      <c r="A126" s="11"/>
      <c r="B126" s="12"/>
      <c r="C126" s="6"/>
      <c r="D126" s="13" t="s">
        <v>20</v>
      </c>
      <c r="E126" s="7"/>
      <c r="F126" s="14">
        <f>SUM(F119:F125)</f>
        <v>415</v>
      </c>
      <c r="G126" s="14">
        <f t="shared" ref="G126:J126" si="48">SUM(G119:G125)</f>
        <v>24.7</v>
      </c>
      <c r="H126" s="14">
        <f t="shared" si="48"/>
        <v>26.6</v>
      </c>
      <c r="I126" s="14">
        <f t="shared" si="48"/>
        <v>101.15</v>
      </c>
      <c r="J126" s="14">
        <f t="shared" si="48"/>
        <v>744.59999999999991</v>
      </c>
      <c r="K126" s="18"/>
      <c r="L126" s="14">
        <f t="shared" ref="L126" si="49">SUM(L119:L125)</f>
        <v>0</v>
      </c>
      <c r="M126" s="168">
        <f>M119+M120+M121+M122+M125</f>
        <v>42.32</v>
      </c>
    </row>
    <row r="127" spans="1:15" s="53" customFormat="1" ht="25.5">
      <c r="A127" s="45">
        <f>A119</f>
        <v>2</v>
      </c>
      <c r="B127" s="45">
        <f>B119</f>
        <v>2</v>
      </c>
      <c r="C127" s="47" t="s">
        <v>17</v>
      </c>
      <c r="D127" s="46"/>
      <c r="E127" s="50" t="s">
        <v>50</v>
      </c>
      <c r="F127" s="57">
        <v>200</v>
      </c>
      <c r="G127" s="57">
        <v>33.4</v>
      </c>
      <c r="H127" s="57">
        <v>23</v>
      </c>
      <c r="I127" s="57">
        <v>81.400000000000006</v>
      </c>
      <c r="J127" s="57">
        <v>665.7</v>
      </c>
      <c r="K127" s="58" t="s">
        <v>69</v>
      </c>
      <c r="L127" s="57"/>
      <c r="M127" s="156">
        <v>27.55</v>
      </c>
    </row>
    <row r="128" spans="1:15" s="53" customFormat="1" ht="18" customHeight="1">
      <c r="A128" s="51"/>
      <c r="B128" s="48"/>
      <c r="C128" s="49"/>
      <c r="D128" s="46"/>
      <c r="E128" s="50" t="s">
        <v>49</v>
      </c>
      <c r="F128" s="57">
        <v>180</v>
      </c>
      <c r="G128" s="57">
        <v>3.2</v>
      </c>
      <c r="H128" s="57">
        <v>5.2</v>
      </c>
      <c r="I128" s="57">
        <v>19.8</v>
      </c>
      <c r="J128" s="57">
        <v>139.4</v>
      </c>
      <c r="K128" s="58" t="s">
        <v>71</v>
      </c>
      <c r="L128" s="57"/>
      <c r="M128" s="156">
        <v>25.5</v>
      </c>
    </row>
    <row r="129" spans="1:14" s="53" customFormat="1" ht="17.25" customHeight="1">
      <c r="A129" s="51"/>
      <c r="B129" s="48"/>
      <c r="C129" s="49"/>
      <c r="D129" s="46"/>
      <c r="E129" s="50" t="s">
        <v>48</v>
      </c>
      <c r="F129" s="57">
        <v>90</v>
      </c>
      <c r="G129" s="57">
        <v>13.4</v>
      </c>
      <c r="H129" s="57">
        <v>12.7</v>
      </c>
      <c r="I129" s="57">
        <v>5.3</v>
      </c>
      <c r="J129" s="57">
        <v>189.3</v>
      </c>
      <c r="K129" s="58" t="s">
        <v>70</v>
      </c>
      <c r="L129" s="57"/>
      <c r="M129" s="156">
        <v>42.1</v>
      </c>
    </row>
    <row r="130" spans="1:14" s="53" customFormat="1" ht="13.5" customHeight="1">
      <c r="A130" s="51"/>
      <c r="B130" s="48"/>
      <c r="C130" s="49"/>
      <c r="D130" s="46"/>
      <c r="E130" s="50" t="s">
        <v>37</v>
      </c>
      <c r="F130" s="57">
        <v>180</v>
      </c>
      <c r="G130" s="57">
        <v>0.5</v>
      </c>
      <c r="H130" s="57">
        <v>0</v>
      </c>
      <c r="I130" s="57">
        <v>19.8</v>
      </c>
      <c r="J130" s="57">
        <v>81</v>
      </c>
      <c r="K130" s="58" t="s">
        <v>62</v>
      </c>
      <c r="L130" s="57"/>
      <c r="M130" s="156">
        <v>6.2</v>
      </c>
    </row>
    <row r="131" spans="1:14" s="53" customFormat="1" ht="15">
      <c r="A131" s="51"/>
      <c r="B131" s="48"/>
      <c r="C131" s="49"/>
      <c r="D131" s="46"/>
      <c r="E131" s="50" t="s">
        <v>40</v>
      </c>
      <c r="F131" s="57">
        <v>50</v>
      </c>
      <c r="G131" s="57">
        <v>0.4</v>
      </c>
      <c r="H131" s="57">
        <v>0</v>
      </c>
      <c r="I131" s="57">
        <v>2.7</v>
      </c>
      <c r="J131" s="57">
        <v>12.9</v>
      </c>
      <c r="K131" s="58">
        <v>1</v>
      </c>
      <c r="L131" s="57"/>
      <c r="M131" s="153">
        <v>4.5</v>
      </c>
    </row>
    <row r="132" spans="1:14" s="53" customFormat="1" ht="14.25" customHeight="1">
      <c r="A132" s="51"/>
      <c r="B132" s="48"/>
      <c r="C132" s="49"/>
      <c r="D132" s="46"/>
      <c r="E132" s="50" t="s">
        <v>100</v>
      </c>
      <c r="F132" s="57">
        <v>100</v>
      </c>
      <c r="G132" s="57"/>
      <c r="H132" s="57"/>
      <c r="I132" s="57"/>
      <c r="J132" s="57"/>
      <c r="K132" s="58"/>
      <c r="L132" s="57"/>
      <c r="M132" s="156">
        <v>28.8</v>
      </c>
    </row>
    <row r="133" spans="1:14" s="53" customFormat="1" ht="15" hidden="1">
      <c r="A133" s="51"/>
      <c r="B133" s="48"/>
      <c r="C133" s="49"/>
      <c r="D133" s="46"/>
      <c r="E133" s="50"/>
      <c r="F133" s="57"/>
      <c r="G133" s="57"/>
      <c r="H133" s="57"/>
      <c r="I133" s="57"/>
      <c r="J133" s="57"/>
      <c r="K133" s="58"/>
      <c r="L133" s="57"/>
      <c r="M133" s="156"/>
    </row>
    <row r="134" spans="1:14" ht="1.5" hidden="1" customHeight="1">
      <c r="A134" s="44"/>
      <c r="B134" s="41"/>
      <c r="C134" s="42"/>
      <c r="D134" s="43"/>
      <c r="E134" s="38"/>
      <c r="F134" s="39"/>
      <c r="G134" s="39"/>
      <c r="H134" s="39"/>
      <c r="I134" s="39"/>
      <c r="J134" s="39"/>
      <c r="K134" s="40"/>
      <c r="L134" s="39"/>
      <c r="M134" s="170"/>
    </row>
    <row r="135" spans="1:14" ht="15" hidden="1">
      <c r="A135" s="44"/>
      <c r="B135" s="41"/>
      <c r="C135" s="42"/>
      <c r="D135" s="43"/>
      <c r="E135" s="38"/>
      <c r="F135" s="39"/>
      <c r="G135" s="39"/>
      <c r="H135" s="39"/>
      <c r="I135" s="39"/>
      <c r="J135" s="39"/>
      <c r="K135" s="40"/>
      <c r="L135" s="39"/>
      <c r="M135" s="170"/>
    </row>
    <row r="136" spans="1:14" ht="15">
      <c r="A136" s="11"/>
      <c r="B136" s="12"/>
      <c r="C136" s="6"/>
      <c r="D136" s="13" t="s">
        <v>20</v>
      </c>
      <c r="E136" s="7"/>
      <c r="F136" s="14">
        <f>SUM(F127:F135)</f>
        <v>800</v>
      </c>
      <c r="G136" s="14">
        <f t="shared" ref="G136:J136" si="50">SUM(G127:G135)</f>
        <v>50.9</v>
      </c>
      <c r="H136" s="14">
        <f t="shared" si="50"/>
        <v>40.9</v>
      </c>
      <c r="I136" s="14">
        <f t="shared" si="50"/>
        <v>129</v>
      </c>
      <c r="J136" s="14">
        <f t="shared" si="50"/>
        <v>1088.3000000000002</v>
      </c>
      <c r="K136" s="18"/>
      <c r="L136" s="14">
        <f t="shared" ref="L136" si="51">SUM(L127:L135)</f>
        <v>0</v>
      </c>
      <c r="M136" s="168">
        <f>M127++M128+M129+M130+M131+M132</f>
        <v>134.65</v>
      </c>
    </row>
    <row r="137" spans="1:14" s="54" customFormat="1" ht="15.75" thickBot="1">
      <c r="A137" s="127">
        <f>A119</f>
        <v>2</v>
      </c>
      <c r="B137" s="127">
        <f>B119</f>
        <v>2</v>
      </c>
      <c r="C137" s="148" t="s">
        <v>4</v>
      </c>
      <c r="D137" s="149"/>
      <c r="E137" s="125"/>
      <c r="F137" s="126">
        <f>F126+F136</f>
        <v>1215</v>
      </c>
      <c r="G137" s="126">
        <f t="shared" ref="G137" si="52">G126+G136</f>
        <v>75.599999999999994</v>
      </c>
      <c r="H137" s="126">
        <f t="shared" ref="H137" si="53">H126+H136</f>
        <v>67.5</v>
      </c>
      <c r="I137" s="126">
        <f t="shared" ref="I137" si="54">I126+I136</f>
        <v>230.15</v>
      </c>
      <c r="J137" s="126">
        <f t="shared" ref="J137:L137" si="55">J126+J136</f>
        <v>1832.9</v>
      </c>
      <c r="K137" s="126"/>
      <c r="L137" s="122">
        <f t="shared" si="55"/>
        <v>0</v>
      </c>
      <c r="M137" s="168">
        <f>M126+M136</f>
        <v>176.97</v>
      </c>
    </row>
    <row r="138" spans="1:14" s="54" customFormat="1" ht="15" customHeight="1">
      <c r="A138" s="98">
        <v>2</v>
      </c>
      <c r="B138" s="99">
        <v>3</v>
      </c>
      <c r="C138" s="87" t="s">
        <v>15</v>
      </c>
      <c r="D138" s="88"/>
      <c r="E138" s="89" t="s">
        <v>38</v>
      </c>
      <c r="F138" s="90">
        <v>180</v>
      </c>
      <c r="G138" s="90">
        <v>4</v>
      </c>
      <c r="H138" s="90">
        <v>4.3</v>
      </c>
      <c r="I138" s="90">
        <v>19</v>
      </c>
      <c r="J138" s="90">
        <v>130.69999999999999</v>
      </c>
      <c r="K138" s="91" t="s">
        <v>85</v>
      </c>
      <c r="L138" s="90"/>
      <c r="M138" s="164">
        <v>35.1</v>
      </c>
      <c r="N138" s="141"/>
    </row>
    <row r="139" spans="1:14" s="54" customFormat="1" ht="15.75" customHeight="1">
      <c r="A139" s="100"/>
      <c r="B139" s="86"/>
      <c r="C139" s="92"/>
      <c r="D139" s="93"/>
      <c r="E139" s="94" t="s">
        <v>39</v>
      </c>
      <c r="F139" s="95">
        <v>180</v>
      </c>
      <c r="G139" s="95">
        <v>0.2</v>
      </c>
      <c r="H139" s="95">
        <v>0</v>
      </c>
      <c r="I139" s="95">
        <v>6.5</v>
      </c>
      <c r="J139" s="95">
        <v>26.8</v>
      </c>
      <c r="K139" s="96" t="s">
        <v>63</v>
      </c>
      <c r="L139" s="95"/>
      <c r="M139" s="164">
        <v>4.5</v>
      </c>
    </row>
    <row r="140" spans="1:14" s="54" customFormat="1" ht="15.75" customHeight="1">
      <c r="A140" s="100"/>
      <c r="B140" s="86"/>
      <c r="C140" s="92"/>
      <c r="D140" s="97"/>
      <c r="E140" s="94" t="s">
        <v>92</v>
      </c>
      <c r="F140" s="95">
        <v>50</v>
      </c>
      <c r="G140" s="95">
        <v>0.4</v>
      </c>
      <c r="H140" s="95">
        <v>0</v>
      </c>
      <c r="I140" s="95">
        <v>2.7</v>
      </c>
      <c r="J140" s="95">
        <v>12.9</v>
      </c>
      <c r="K140" s="96">
        <v>1</v>
      </c>
      <c r="L140" s="95"/>
      <c r="M140" s="164">
        <v>4.2</v>
      </c>
    </row>
    <row r="141" spans="1:14" s="54" customFormat="1" ht="12.75" customHeight="1">
      <c r="A141" s="100"/>
      <c r="B141" s="86"/>
      <c r="C141" s="92"/>
      <c r="D141" s="97"/>
      <c r="E141" s="94" t="s">
        <v>91</v>
      </c>
      <c r="F141" s="95">
        <v>5</v>
      </c>
      <c r="G141" s="95">
        <v>0</v>
      </c>
      <c r="H141" s="95">
        <v>4.0999999999999996</v>
      </c>
      <c r="I141" s="95">
        <v>0.05</v>
      </c>
      <c r="J141" s="95">
        <v>37.5</v>
      </c>
      <c r="K141" s="96">
        <v>41</v>
      </c>
      <c r="L141" s="95"/>
      <c r="M141" s="164">
        <v>3.8</v>
      </c>
    </row>
    <row r="142" spans="1:14" s="54" customFormat="1" ht="15" hidden="1">
      <c r="A142" s="100"/>
      <c r="B142" s="86"/>
      <c r="C142" s="92"/>
      <c r="D142" s="93"/>
      <c r="E142" s="94"/>
      <c r="F142" s="95"/>
      <c r="G142" s="95"/>
      <c r="H142" s="95"/>
      <c r="I142" s="95"/>
      <c r="J142" s="95"/>
      <c r="K142" s="96"/>
      <c r="L142" s="95"/>
      <c r="M142" s="164"/>
    </row>
    <row r="143" spans="1:14" s="54" customFormat="1" ht="15" hidden="1">
      <c r="A143" s="100"/>
      <c r="B143" s="86"/>
      <c r="C143" s="92"/>
      <c r="D143" s="93"/>
      <c r="E143" s="94"/>
      <c r="F143" s="95"/>
      <c r="G143" s="95"/>
      <c r="H143" s="95"/>
      <c r="I143" s="95"/>
      <c r="J143" s="95"/>
      <c r="K143" s="96"/>
      <c r="L143" s="95"/>
      <c r="M143" s="164"/>
    </row>
    <row r="144" spans="1:14" s="54" customFormat="1" ht="15">
      <c r="A144" s="109"/>
      <c r="B144" s="110"/>
      <c r="C144" s="111"/>
      <c r="D144" s="112" t="s">
        <v>20</v>
      </c>
      <c r="E144" s="113"/>
      <c r="F144" s="114">
        <f>SUM(F138:F143)</f>
        <v>415</v>
      </c>
      <c r="G144" s="114">
        <f>SUM(G138:G143)</f>
        <v>4.6000000000000005</v>
      </c>
      <c r="H144" s="114">
        <f>SUM(H138:H143)</f>
        <v>8.3999999999999986</v>
      </c>
      <c r="I144" s="114">
        <f>SUM(I138:I143)</f>
        <v>28.25</v>
      </c>
      <c r="J144" s="114">
        <f>SUM(J138:J143)</f>
        <v>207.9</v>
      </c>
      <c r="K144" s="115"/>
      <c r="L144" s="114">
        <f>SUM(L138:L143)</f>
        <v>0</v>
      </c>
      <c r="M144" s="168">
        <f>M138+M139+M140+M141</f>
        <v>47.6</v>
      </c>
    </row>
    <row r="145" spans="1:13" s="66" customFormat="1" ht="15.75" customHeight="1">
      <c r="A145" s="59">
        <f>A138</f>
        <v>2</v>
      </c>
      <c r="B145" s="60">
        <f>B138</f>
        <v>3</v>
      </c>
      <c r="C145" s="61" t="s">
        <v>17</v>
      </c>
      <c r="D145" s="62"/>
      <c r="E145" s="63" t="s">
        <v>51</v>
      </c>
      <c r="F145" s="64">
        <v>200</v>
      </c>
      <c r="G145" s="64">
        <v>23.7</v>
      </c>
      <c r="H145" s="64">
        <v>29</v>
      </c>
      <c r="I145" s="64">
        <v>68.099999999999994</v>
      </c>
      <c r="J145" s="64">
        <v>627.6</v>
      </c>
      <c r="K145" s="65" t="s">
        <v>72</v>
      </c>
      <c r="L145" s="64"/>
      <c r="M145" s="156">
        <v>40.1</v>
      </c>
    </row>
    <row r="146" spans="1:13" s="66" customFormat="1" ht="25.5">
      <c r="A146" s="67"/>
      <c r="B146" s="68"/>
      <c r="C146" s="69"/>
      <c r="D146" s="62"/>
      <c r="E146" s="63" t="s">
        <v>52</v>
      </c>
      <c r="F146" s="64">
        <v>180</v>
      </c>
      <c r="G146" s="64"/>
      <c r="H146" s="64"/>
      <c r="I146" s="64"/>
      <c r="J146" s="64"/>
      <c r="K146" s="65"/>
      <c r="L146" s="64"/>
      <c r="M146" s="156">
        <v>46.9</v>
      </c>
    </row>
    <row r="147" spans="1:13" s="66" customFormat="1" ht="25.5">
      <c r="A147" s="67"/>
      <c r="B147" s="68"/>
      <c r="C147" s="69"/>
      <c r="D147" s="62"/>
      <c r="E147" s="63" t="s">
        <v>37</v>
      </c>
      <c r="F147" s="64">
        <v>180</v>
      </c>
      <c r="G147" s="64">
        <v>0.5</v>
      </c>
      <c r="H147" s="64">
        <v>0</v>
      </c>
      <c r="I147" s="64">
        <v>19.8</v>
      </c>
      <c r="J147" s="64">
        <v>81</v>
      </c>
      <c r="K147" s="65" t="s">
        <v>62</v>
      </c>
      <c r="L147" s="64"/>
      <c r="M147" s="156">
        <v>6.2</v>
      </c>
    </row>
    <row r="148" spans="1:13" s="66" customFormat="1" ht="15">
      <c r="A148" s="67"/>
      <c r="B148" s="68"/>
      <c r="C148" s="69"/>
      <c r="D148" s="62"/>
      <c r="E148" s="63" t="s">
        <v>40</v>
      </c>
      <c r="F148" s="64">
        <v>50</v>
      </c>
      <c r="G148" s="64">
        <v>0.4</v>
      </c>
      <c r="H148" s="64">
        <v>0</v>
      </c>
      <c r="I148" s="64">
        <v>2.7</v>
      </c>
      <c r="J148" s="64">
        <v>12.9</v>
      </c>
      <c r="K148" s="65">
        <v>1</v>
      </c>
      <c r="L148" s="64"/>
      <c r="M148" s="156">
        <v>4.2</v>
      </c>
    </row>
    <row r="149" spans="1:13" s="66" customFormat="1" ht="13.5" customHeight="1">
      <c r="A149" s="67"/>
      <c r="B149" s="68"/>
      <c r="C149" s="69"/>
      <c r="D149" s="62"/>
      <c r="E149" s="63" t="s">
        <v>102</v>
      </c>
      <c r="F149" s="64">
        <v>200</v>
      </c>
      <c r="G149" s="64"/>
      <c r="H149" s="64"/>
      <c r="I149" s="64"/>
      <c r="J149" s="64"/>
      <c r="K149" s="65"/>
      <c r="L149" s="64"/>
      <c r="M149" s="156">
        <v>32</v>
      </c>
    </row>
    <row r="150" spans="1:13" s="54" customFormat="1" ht="0.75" hidden="1" customHeight="1">
      <c r="A150" s="100"/>
      <c r="B150" s="86"/>
      <c r="C150" s="92"/>
      <c r="D150" s="62"/>
      <c r="E150" s="101"/>
      <c r="F150" s="102"/>
      <c r="G150" s="102"/>
      <c r="H150" s="102"/>
      <c r="I150" s="102"/>
      <c r="J150" s="102"/>
      <c r="K150" s="103"/>
      <c r="L150" s="102"/>
      <c r="M150" s="170"/>
    </row>
    <row r="151" spans="1:13" s="54" customFormat="1" ht="15" hidden="1">
      <c r="A151" s="100"/>
      <c r="B151" s="86"/>
      <c r="C151" s="92"/>
      <c r="D151" s="62"/>
      <c r="E151" s="94"/>
      <c r="F151" s="95"/>
      <c r="G151" s="95"/>
      <c r="H151" s="95"/>
      <c r="I151" s="95"/>
      <c r="J151" s="95"/>
      <c r="K151" s="96"/>
      <c r="L151" s="95"/>
      <c r="M151" s="164"/>
    </row>
    <row r="152" spans="1:13" s="54" customFormat="1" ht="15" hidden="1">
      <c r="A152" s="100"/>
      <c r="B152" s="86"/>
      <c r="C152" s="92"/>
      <c r="D152" s="93"/>
      <c r="E152" s="94"/>
      <c r="F152" s="95"/>
      <c r="G152" s="95"/>
      <c r="H152" s="95"/>
      <c r="I152" s="95"/>
      <c r="J152" s="95"/>
      <c r="K152" s="96"/>
      <c r="L152" s="95"/>
      <c r="M152" s="164"/>
    </row>
    <row r="153" spans="1:13" s="54" customFormat="1" ht="5.25" hidden="1" customHeight="1">
      <c r="A153" s="100"/>
      <c r="B153" s="86"/>
      <c r="C153" s="92"/>
      <c r="D153" s="93"/>
      <c r="E153" s="94"/>
      <c r="F153" s="95"/>
      <c r="G153" s="95"/>
      <c r="H153" s="95"/>
      <c r="I153" s="95"/>
      <c r="J153" s="95"/>
      <c r="K153" s="96"/>
      <c r="L153" s="95"/>
      <c r="M153" s="164"/>
    </row>
    <row r="154" spans="1:13" s="54" customFormat="1" ht="15">
      <c r="A154" s="109"/>
      <c r="B154" s="110"/>
      <c r="C154" s="111"/>
      <c r="D154" s="112" t="s">
        <v>20</v>
      </c>
      <c r="E154" s="113"/>
      <c r="F154" s="114">
        <f>SUM(F145:F153)</f>
        <v>810</v>
      </c>
      <c r="G154" s="114">
        <f t="shared" ref="G154:J154" si="56">SUM(G145:G153)</f>
        <v>24.599999999999998</v>
      </c>
      <c r="H154" s="114">
        <f t="shared" si="56"/>
        <v>29</v>
      </c>
      <c r="I154" s="114">
        <f t="shared" si="56"/>
        <v>90.6</v>
      </c>
      <c r="J154" s="114">
        <f t="shared" si="56"/>
        <v>721.5</v>
      </c>
      <c r="K154" s="115"/>
      <c r="L154" s="114">
        <f t="shared" ref="L154" si="57">SUM(L145:L153)</f>
        <v>0</v>
      </c>
      <c r="M154" s="168">
        <f>M145+M146+M147+M148+M149</f>
        <v>129.4</v>
      </c>
    </row>
    <row r="155" spans="1:13" s="54" customFormat="1" ht="15.75" thickBot="1">
      <c r="A155" s="123">
        <f>A138</f>
        <v>2</v>
      </c>
      <c r="B155" s="124">
        <f>B138</f>
        <v>3</v>
      </c>
      <c r="C155" s="148" t="s">
        <v>4</v>
      </c>
      <c r="D155" s="149"/>
      <c r="E155" s="125"/>
      <c r="F155" s="126">
        <f>F144+F154</f>
        <v>1225</v>
      </c>
      <c r="G155" s="126">
        <f t="shared" ref="G155" si="58">G144+G154</f>
        <v>29.2</v>
      </c>
      <c r="H155" s="126">
        <f t="shared" ref="H155" si="59">H144+H154</f>
        <v>37.4</v>
      </c>
      <c r="I155" s="126">
        <f t="shared" ref="I155" si="60">I144+I154</f>
        <v>118.85</v>
      </c>
      <c r="J155" s="126">
        <f t="shared" ref="J155:L155" si="61">J144+J154</f>
        <v>929.4</v>
      </c>
      <c r="K155" s="126"/>
      <c r="L155" s="122">
        <f t="shared" si="61"/>
        <v>0</v>
      </c>
      <c r="M155" s="177">
        <f>M144+M154</f>
        <v>177</v>
      </c>
    </row>
    <row r="156" spans="1:13" s="54" customFormat="1" ht="25.5">
      <c r="A156" s="98">
        <v>2</v>
      </c>
      <c r="B156" s="99">
        <v>4</v>
      </c>
      <c r="C156" s="87" t="s">
        <v>15</v>
      </c>
      <c r="D156" s="88"/>
      <c r="E156" s="89" t="s">
        <v>57</v>
      </c>
      <c r="F156" s="90">
        <v>180</v>
      </c>
      <c r="G156" s="90">
        <v>8.3000000000000007</v>
      </c>
      <c r="H156" s="90">
        <v>6.3</v>
      </c>
      <c r="I156" s="90">
        <v>36</v>
      </c>
      <c r="J156" s="90">
        <v>233.7</v>
      </c>
      <c r="K156" s="91" t="s">
        <v>67</v>
      </c>
      <c r="L156" s="90"/>
      <c r="M156" s="164">
        <v>26.9</v>
      </c>
    </row>
    <row r="157" spans="1:13" s="54" customFormat="1" ht="15">
      <c r="A157" s="100"/>
      <c r="B157" s="86"/>
      <c r="C157" s="92"/>
      <c r="D157" s="93"/>
      <c r="E157" s="94" t="s">
        <v>39</v>
      </c>
      <c r="F157" s="95">
        <v>180</v>
      </c>
      <c r="G157" s="95">
        <v>0.22</v>
      </c>
      <c r="H157" s="95">
        <v>0</v>
      </c>
      <c r="I157" s="95">
        <v>6.5</v>
      </c>
      <c r="J157" s="95">
        <v>58</v>
      </c>
      <c r="K157" s="96"/>
      <c r="L157" s="95"/>
      <c r="M157" s="164">
        <v>4.5</v>
      </c>
    </row>
    <row r="158" spans="1:13" s="54" customFormat="1" ht="15">
      <c r="A158" s="100"/>
      <c r="B158" s="86"/>
      <c r="C158" s="92"/>
      <c r="D158" s="97"/>
      <c r="E158" s="94" t="s">
        <v>40</v>
      </c>
      <c r="F158" s="95">
        <v>50</v>
      </c>
      <c r="G158" s="95">
        <v>0.4</v>
      </c>
      <c r="H158" s="95">
        <v>0</v>
      </c>
      <c r="I158" s="95">
        <v>2.7</v>
      </c>
      <c r="J158" s="95">
        <v>12.9</v>
      </c>
      <c r="K158" s="96">
        <v>1</v>
      </c>
      <c r="L158" s="95"/>
      <c r="M158" s="164">
        <v>3.5</v>
      </c>
    </row>
    <row r="159" spans="1:13" s="54" customFormat="1" ht="15">
      <c r="A159" s="100"/>
      <c r="B159" s="86"/>
      <c r="C159" s="92"/>
      <c r="D159" s="97"/>
      <c r="E159" s="94" t="s">
        <v>99</v>
      </c>
      <c r="F159" s="95">
        <v>200</v>
      </c>
      <c r="G159" s="95"/>
      <c r="H159" s="95"/>
      <c r="I159" s="95"/>
      <c r="J159" s="95"/>
      <c r="K159" s="96"/>
      <c r="L159" s="95"/>
      <c r="M159" s="164">
        <v>32</v>
      </c>
    </row>
    <row r="160" spans="1:13" s="54" customFormat="1" ht="15">
      <c r="A160" s="109"/>
      <c r="B160" s="110"/>
      <c r="C160" s="111"/>
      <c r="D160" s="112" t="s">
        <v>20</v>
      </c>
      <c r="E160" s="113"/>
      <c r="F160" s="114">
        <f>SUM(F156:F159)</f>
        <v>610</v>
      </c>
      <c r="G160" s="114">
        <f>SUM(G156:G159)</f>
        <v>8.9200000000000017</v>
      </c>
      <c r="H160" s="114">
        <f>SUM(H156:H159)</f>
        <v>6.3</v>
      </c>
      <c r="I160" s="114">
        <f>SUM(I156:I159)</f>
        <v>45.2</v>
      </c>
      <c r="J160" s="114">
        <f>SUM(J156:J159)</f>
        <v>304.59999999999997</v>
      </c>
      <c r="K160" s="115"/>
      <c r="L160" s="114">
        <f>SUM(L156:L159)</f>
        <v>0</v>
      </c>
      <c r="M160" s="168">
        <f>M156+M157+M158+M159</f>
        <v>66.900000000000006</v>
      </c>
    </row>
    <row r="161" spans="1:13" s="54" customFormat="1" ht="25.5">
      <c r="A161" s="116">
        <f>A156</f>
        <v>2</v>
      </c>
      <c r="B161" s="117">
        <f>B156</f>
        <v>4</v>
      </c>
      <c r="C161" s="118" t="s">
        <v>17</v>
      </c>
      <c r="D161" s="97"/>
      <c r="E161" s="94" t="s">
        <v>58</v>
      </c>
      <c r="F161" s="95">
        <v>180</v>
      </c>
      <c r="G161" s="95">
        <v>23</v>
      </c>
      <c r="H161" s="95">
        <v>13.2</v>
      </c>
      <c r="I161" s="95">
        <v>54.3</v>
      </c>
      <c r="J161" s="95">
        <v>428.9</v>
      </c>
      <c r="K161" s="96" t="s">
        <v>74</v>
      </c>
      <c r="L161" s="95"/>
      <c r="M161" s="164">
        <v>34.799999999999997</v>
      </c>
    </row>
    <row r="162" spans="1:13" s="54" customFormat="1" ht="25.5">
      <c r="A162" s="100"/>
      <c r="B162" s="86"/>
      <c r="C162" s="92"/>
      <c r="D162" s="97"/>
      <c r="E162" s="94" t="s">
        <v>27</v>
      </c>
      <c r="F162" s="95">
        <v>150</v>
      </c>
      <c r="G162" s="95">
        <v>20.5</v>
      </c>
      <c r="H162" s="95">
        <v>6.1</v>
      </c>
      <c r="I162" s="95">
        <v>24.9</v>
      </c>
      <c r="J162" s="95">
        <v>236</v>
      </c>
      <c r="K162" s="96" t="s">
        <v>73</v>
      </c>
      <c r="L162" s="95"/>
      <c r="M162" s="164">
        <v>43.8</v>
      </c>
    </row>
    <row r="163" spans="1:13" s="54" customFormat="1" ht="14.25" customHeight="1">
      <c r="A163" s="100"/>
      <c r="B163" s="86"/>
      <c r="C163" s="92"/>
      <c r="D163" s="97"/>
      <c r="E163" s="94" t="s">
        <v>37</v>
      </c>
      <c r="F163" s="95">
        <v>180</v>
      </c>
      <c r="G163" s="95">
        <v>0.5</v>
      </c>
      <c r="H163" s="95">
        <v>0</v>
      </c>
      <c r="I163" s="95">
        <v>19.8</v>
      </c>
      <c r="J163" s="95">
        <v>81</v>
      </c>
      <c r="K163" s="96" t="s">
        <v>62</v>
      </c>
      <c r="L163" s="95"/>
      <c r="M163" s="164">
        <v>6.2</v>
      </c>
    </row>
    <row r="164" spans="1:13" s="54" customFormat="1" ht="25.5" hidden="1">
      <c r="A164" s="100"/>
      <c r="B164" s="86"/>
      <c r="C164" s="92"/>
      <c r="D164" s="97"/>
      <c r="E164" s="94" t="s">
        <v>53</v>
      </c>
      <c r="F164" s="95"/>
      <c r="G164" s="95"/>
      <c r="H164" s="95"/>
      <c r="I164" s="95"/>
      <c r="J164" s="95"/>
      <c r="K164" s="96"/>
      <c r="L164" s="95"/>
      <c r="M164" s="164"/>
    </row>
    <row r="165" spans="1:13" s="54" customFormat="1" ht="3.75" hidden="1" customHeight="1">
      <c r="A165" s="100"/>
      <c r="B165" s="86"/>
      <c r="C165" s="92"/>
      <c r="D165" s="97"/>
      <c r="E165" s="94" t="s">
        <v>37</v>
      </c>
      <c r="F165" s="95"/>
      <c r="G165" s="95"/>
      <c r="H165" s="95"/>
      <c r="I165" s="95"/>
      <c r="J165" s="95"/>
      <c r="K165" s="96"/>
      <c r="L165" s="95"/>
      <c r="M165" s="164"/>
    </row>
    <row r="166" spans="1:13" s="54" customFormat="1" ht="15">
      <c r="A166" s="100"/>
      <c r="B166" s="86"/>
      <c r="C166" s="92"/>
      <c r="D166" s="97"/>
      <c r="E166" s="94" t="s">
        <v>40</v>
      </c>
      <c r="F166" s="95">
        <v>50</v>
      </c>
      <c r="G166" s="95">
        <v>0.4</v>
      </c>
      <c r="H166" s="95">
        <v>0</v>
      </c>
      <c r="I166" s="95">
        <v>2.7</v>
      </c>
      <c r="J166" s="95">
        <v>12.9</v>
      </c>
      <c r="K166" s="96">
        <v>1</v>
      </c>
      <c r="L166" s="95"/>
      <c r="M166" s="164">
        <v>3.5</v>
      </c>
    </row>
    <row r="167" spans="1:13" s="54" customFormat="1" ht="0.75" customHeight="1">
      <c r="A167" s="100"/>
      <c r="B167" s="86"/>
      <c r="C167" s="92"/>
      <c r="D167" s="97"/>
      <c r="E167" s="94"/>
      <c r="F167" s="95"/>
      <c r="G167" s="95"/>
      <c r="H167" s="95"/>
      <c r="I167" s="95"/>
      <c r="J167" s="95"/>
      <c r="K167" s="96"/>
      <c r="L167" s="95"/>
      <c r="M167" s="164"/>
    </row>
    <row r="168" spans="1:13" ht="15" hidden="1">
      <c r="A168" s="16"/>
      <c r="B168" s="10"/>
      <c r="C168" s="8"/>
      <c r="D168" s="4"/>
      <c r="E168" s="33"/>
      <c r="F168" s="34"/>
      <c r="G168" s="34"/>
      <c r="H168" s="34"/>
      <c r="I168" s="34"/>
      <c r="J168" s="34"/>
      <c r="K168" s="35"/>
      <c r="L168" s="34"/>
      <c r="M168" s="164"/>
    </row>
    <row r="169" spans="1:13" s="54" customFormat="1" ht="15">
      <c r="A169" s="100"/>
      <c r="B169" s="86"/>
      <c r="C169" s="92"/>
      <c r="D169" s="93"/>
      <c r="E169" s="94" t="s">
        <v>86</v>
      </c>
      <c r="F169" s="95">
        <v>0.128</v>
      </c>
      <c r="G169" s="95"/>
      <c r="H169" s="95"/>
      <c r="I169" s="95"/>
      <c r="J169" s="95"/>
      <c r="K169" s="96"/>
      <c r="L169" s="95"/>
      <c r="M169" s="164">
        <v>21.8</v>
      </c>
    </row>
    <row r="170" spans="1:13" ht="15">
      <c r="A170" s="17"/>
      <c r="B170" s="12"/>
      <c r="C170" s="6"/>
      <c r="D170" s="13" t="s">
        <v>20</v>
      </c>
      <c r="E170" s="7"/>
      <c r="F170" s="14">
        <f>SUM(F161:F169)</f>
        <v>560.12800000000004</v>
      </c>
      <c r="G170" s="14">
        <f t="shared" ref="G170:J170" si="62">SUM(G161:G169)</f>
        <v>44.4</v>
      </c>
      <c r="H170" s="14">
        <f t="shared" si="62"/>
        <v>19.299999999999997</v>
      </c>
      <c r="I170" s="14">
        <f t="shared" si="62"/>
        <v>101.69999999999999</v>
      </c>
      <c r="J170" s="14">
        <f t="shared" si="62"/>
        <v>758.8</v>
      </c>
      <c r="K170" s="18"/>
      <c r="L170" s="14">
        <f t="shared" ref="L170" si="63">SUM(L161:L169)</f>
        <v>0</v>
      </c>
      <c r="M170" s="168">
        <f>M161+M162+M163+M166+M169</f>
        <v>110.1</v>
      </c>
    </row>
    <row r="171" spans="1:13" ht="15.75" thickBot="1">
      <c r="A171" s="21">
        <f>A156</f>
        <v>2</v>
      </c>
      <c r="B171" s="22">
        <f>B156</f>
        <v>4</v>
      </c>
      <c r="C171" s="150" t="s">
        <v>4</v>
      </c>
      <c r="D171" s="151"/>
      <c r="E171" s="23"/>
      <c r="F171" s="24">
        <f>F160+F170</f>
        <v>1170.1280000000002</v>
      </c>
      <c r="G171" s="24">
        <f t="shared" ref="G171" si="64">G160+G170</f>
        <v>53.32</v>
      </c>
      <c r="H171" s="24">
        <f t="shared" ref="H171" si="65">H160+H170</f>
        <v>25.599999999999998</v>
      </c>
      <c r="I171" s="24">
        <f t="shared" ref="I171" si="66">I160+I170</f>
        <v>146.89999999999998</v>
      </c>
      <c r="J171" s="24">
        <f t="shared" ref="J171:L171" si="67">J160+J170</f>
        <v>1063.3999999999999</v>
      </c>
      <c r="K171" s="24"/>
      <c r="L171" s="24">
        <f t="shared" si="67"/>
        <v>0</v>
      </c>
      <c r="M171" s="168">
        <f>M160+M170</f>
        <v>177</v>
      </c>
    </row>
    <row r="172" spans="1:13" s="54" customFormat="1" ht="25.5">
      <c r="A172" s="98">
        <v>2</v>
      </c>
      <c r="B172" s="99">
        <v>5</v>
      </c>
      <c r="C172" s="87" t="s">
        <v>15</v>
      </c>
      <c r="D172" s="88"/>
      <c r="E172" s="89" t="s">
        <v>60</v>
      </c>
      <c r="F172" s="90">
        <v>180</v>
      </c>
      <c r="G172" s="90">
        <v>5.4</v>
      </c>
      <c r="H172" s="90">
        <v>4.9000000000000004</v>
      </c>
      <c r="I172" s="90">
        <v>32.799999999999997</v>
      </c>
      <c r="J172" s="90">
        <v>196.8</v>
      </c>
      <c r="K172" s="91" t="s">
        <v>76</v>
      </c>
      <c r="L172" s="90"/>
      <c r="M172" s="164">
        <v>24.75</v>
      </c>
    </row>
    <row r="173" spans="1:13" s="54" customFormat="1" ht="25.5">
      <c r="A173" s="100"/>
      <c r="B173" s="86"/>
      <c r="C173" s="92"/>
      <c r="D173" s="93"/>
      <c r="E173" s="94" t="s">
        <v>93</v>
      </c>
      <c r="F173" s="95">
        <v>180</v>
      </c>
      <c r="G173" s="95">
        <v>0.2</v>
      </c>
      <c r="H173" s="95">
        <v>0</v>
      </c>
      <c r="I173" s="95">
        <v>6.5</v>
      </c>
      <c r="J173" s="95">
        <v>26.8</v>
      </c>
      <c r="K173" s="96" t="s">
        <v>63</v>
      </c>
      <c r="L173" s="95"/>
      <c r="M173" s="164">
        <v>4.5</v>
      </c>
    </row>
    <row r="174" spans="1:13" s="54" customFormat="1" ht="15">
      <c r="A174" s="100"/>
      <c r="B174" s="86"/>
      <c r="C174" s="92"/>
      <c r="D174" s="97"/>
      <c r="E174" s="94" t="s">
        <v>40</v>
      </c>
      <c r="F174" s="95">
        <v>50</v>
      </c>
      <c r="G174" s="95">
        <v>0.4</v>
      </c>
      <c r="H174" s="95">
        <v>0</v>
      </c>
      <c r="I174" s="95">
        <v>2.7</v>
      </c>
      <c r="J174" s="95">
        <v>12.9</v>
      </c>
      <c r="K174" s="96">
        <v>1</v>
      </c>
      <c r="L174" s="95"/>
      <c r="M174" s="164">
        <v>6.2</v>
      </c>
    </row>
    <row r="175" spans="1:13" s="54" customFormat="1" ht="15">
      <c r="A175" s="100"/>
      <c r="B175" s="86"/>
      <c r="C175" s="92"/>
      <c r="D175" s="97"/>
      <c r="E175" s="94" t="s">
        <v>86</v>
      </c>
      <c r="F175" s="95">
        <v>100</v>
      </c>
      <c r="G175" s="95">
        <v>0.4</v>
      </c>
      <c r="H175" s="95">
        <v>0.4</v>
      </c>
      <c r="I175" s="95">
        <v>9.8000000000000007</v>
      </c>
      <c r="J175" s="95">
        <v>47</v>
      </c>
      <c r="K175" s="96"/>
      <c r="L175" s="95"/>
      <c r="M175" s="164">
        <v>32.200000000000003</v>
      </c>
    </row>
    <row r="176" spans="1:13" s="54" customFormat="1" ht="15" hidden="1">
      <c r="A176" s="100"/>
      <c r="B176" s="86"/>
      <c r="C176" s="92"/>
      <c r="D176" s="93"/>
      <c r="E176" s="94"/>
      <c r="F176" s="95"/>
      <c r="G176" s="95"/>
      <c r="H176" s="95"/>
      <c r="I176" s="95"/>
      <c r="J176" s="95"/>
      <c r="K176" s="96"/>
      <c r="L176" s="95"/>
      <c r="M176" s="164"/>
    </row>
    <row r="177" spans="1:13" s="54" customFormat="1" ht="15">
      <c r="A177" s="100"/>
      <c r="B177" s="86"/>
      <c r="C177" s="92"/>
      <c r="D177" s="93"/>
      <c r="E177" s="94"/>
      <c r="F177" s="95"/>
      <c r="G177" s="95"/>
      <c r="H177" s="95"/>
      <c r="I177" s="95"/>
      <c r="J177" s="95"/>
      <c r="K177" s="96"/>
      <c r="L177" s="95"/>
      <c r="M177" s="164"/>
    </row>
    <row r="178" spans="1:13" s="54" customFormat="1" ht="15.75" customHeight="1">
      <c r="A178" s="109"/>
      <c r="B178" s="110"/>
      <c r="C178" s="111"/>
      <c r="D178" s="112" t="s">
        <v>20</v>
      </c>
      <c r="E178" s="113"/>
      <c r="F178" s="114">
        <f>SUM(F172:F177)</f>
        <v>510</v>
      </c>
      <c r="G178" s="114">
        <f>SUM(G172:G177)</f>
        <v>6.4000000000000012</v>
      </c>
      <c r="H178" s="114">
        <f>SUM(H172:H177)</f>
        <v>5.3000000000000007</v>
      </c>
      <c r="I178" s="114">
        <f>SUM(I172:I177)</f>
        <v>51.8</v>
      </c>
      <c r="J178" s="114">
        <f>SUM(J172:J177)</f>
        <v>283.5</v>
      </c>
      <c r="K178" s="115"/>
      <c r="L178" s="114">
        <f>SUM(L172:L177)</f>
        <v>0</v>
      </c>
      <c r="M178" s="168">
        <f>M172+M173+M174+M175+M177</f>
        <v>67.650000000000006</v>
      </c>
    </row>
    <row r="179" spans="1:13" s="54" customFormat="1" ht="15">
      <c r="A179" s="116">
        <f>A172</f>
        <v>2</v>
      </c>
      <c r="B179" s="117">
        <f>B172</f>
        <v>5</v>
      </c>
      <c r="C179" s="118" t="s">
        <v>17</v>
      </c>
      <c r="D179" s="97"/>
      <c r="E179" s="94" t="s">
        <v>78</v>
      </c>
      <c r="F179" s="95">
        <v>30</v>
      </c>
      <c r="G179" s="95">
        <v>0.43</v>
      </c>
      <c r="H179" s="95">
        <v>1.52</v>
      </c>
      <c r="I179" s="95">
        <v>2.6</v>
      </c>
      <c r="J179" s="95">
        <v>25.77</v>
      </c>
      <c r="K179" s="96">
        <v>45</v>
      </c>
      <c r="L179" s="95"/>
      <c r="M179" s="164">
        <v>11.5</v>
      </c>
    </row>
    <row r="180" spans="1:13" s="54" customFormat="1" ht="25.5">
      <c r="A180" s="100"/>
      <c r="B180" s="86"/>
      <c r="C180" s="92"/>
      <c r="D180" s="97"/>
      <c r="E180" s="94" t="s">
        <v>59</v>
      </c>
      <c r="F180" s="95">
        <v>180</v>
      </c>
      <c r="G180" s="95">
        <v>23.1</v>
      </c>
      <c r="H180" s="95">
        <v>16.399999999999999</v>
      </c>
      <c r="I180" s="95">
        <v>57</v>
      </c>
      <c r="J180" s="95">
        <v>467.7</v>
      </c>
      <c r="K180" s="96" t="s">
        <v>75</v>
      </c>
      <c r="L180" s="95"/>
      <c r="M180" s="164">
        <v>32.200000000000003</v>
      </c>
    </row>
    <row r="181" spans="1:13" s="54" customFormat="1" ht="25.5">
      <c r="A181" s="100"/>
      <c r="B181" s="86"/>
      <c r="C181" s="92"/>
      <c r="D181" s="97"/>
      <c r="E181" s="94" t="s">
        <v>53</v>
      </c>
      <c r="F181" s="95">
        <v>75</v>
      </c>
      <c r="G181" s="95">
        <v>9.01</v>
      </c>
      <c r="H181" s="95">
        <v>4.04</v>
      </c>
      <c r="I181" s="95">
        <v>40.36</v>
      </c>
      <c r="J181" s="95">
        <v>84</v>
      </c>
      <c r="K181" s="96">
        <v>144</v>
      </c>
      <c r="L181" s="95"/>
      <c r="M181" s="166">
        <v>41</v>
      </c>
    </row>
    <row r="182" spans="1:13" s="54" customFormat="1" ht="25.5">
      <c r="A182" s="100"/>
      <c r="B182" s="86"/>
      <c r="C182" s="92"/>
      <c r="D182" s="97"/>
      <c r="E182" s="94" t="s">
        <v>49</v>
      </c>
      <c r="F182" s="95">
        <v>150</v>
      </c>
      <c r="G182" s="95">
        <v>3.2</v>
      </c>
      <c r="H182" s="95">
        <v>5.2</v>
      </c>
      <c r="I182" s="95">
        <v>19.8</v>
      </c>
      <c r="J182" s="95">
        <v>139.4</v>
      </c>
      <c r="K182" s="96" t="s">
        <v>71</v>
      </c>
      <c r="L182" s="95"/>
      <c r="M182" s="164">
        <v>16.600000000000001</v>
      </c>
    </row>
    <row r="183" spans="1:13" s="54" customFormat="1" ht="25.5">
      <c r="A183" s="100"/>
      <c r="B183" s="86"/>
      <c r="C183" s="92"/>
      <c r="D183" s="97"/>
      <c r="E183" s="94" t="s">
        <v>37</v>
      </c>
      <c r="F183" s="95">
        <v>180</v>
      </c>
      <c r="G183" s="95">
        <v>0.5</v>
      </c>
      <c r="H183" s="95">
        <v>0</v>
      </c>
      <c r="I183" s="95">
        <v>19.8</v>
      </c>
      <c r="J183" s="95">
        <v>81</v>
      </c>
      <c r="K183" s="96" t="s">
        <v>62</v>
      </c>
      <c r="L183" s="95"/>
      <c r="M183" s="164">
        <v>3.5</v>
      </c>
    </row>
    <row r="184" spans="1:13" s="54" customFormat="1" ht="15">
      <c r="A184" s="100"/>
      <c r="B184" s="86"/>
      <c r="C184" s="92"/>
      <c r="D184" s="97"/>
      <c r="E184" s="94" t="s">
        <v>40</v>
      </c>
      <c r="F184" s="95">
        <v>50</v>
      </c>
      <c r="G184" s="95">
        <v>0.4</v>
      </c>
      <c r="H184" s="95">
        <v>0</v>
      </c>
      <c r="I184" s="95">
        <v>2.7</v>
      </c>
      <c r="J184" s="95">
        <v>12.9</v>
      </c>
      <c r="K184" s="96">
        <v>1</v>
      </c>
      <c r="L184" s="95"/>
      <c r="M184" s="164">
        <v>4.5</v>
      </c>
    </row>
    <row r="185" spans="1:13" s="54" customFormat="1" ht="15" hidden="1">
      <c r="A185" s="100"/>
      <c r="B185" s="86"/>
      <c r="C185" s="92"/>
      <c r="D185" s="97"/>
      <c r="E185" s="94"/>
      <c r="F185" s="95"/>
      <c r="G185" s="95"/>
      <c r="H185" s="95"/>
      <c r="I185" s="95"/>
      <c r="J185" s="95"/>
      <c r="K185" s="96"/>
      <c r="L185" s="95"/>
      <c r="M185" s="163"/>
    </row>
    <row r="186" spans="1:13" s="54" customFormat="1" ht="15" hidden="1">
      <c r="A186" s="100"/>
      <c r="B186" s="86"/>
      <c r="C186" s="92"/>
      <c r="D186" s="93"/>
      <c r="E186" s="94"/>
      <c r="F186" s="95"/>
      <c r="G186" s="95"/>
      <c r="H186" s="95"/>
      <c r="I186" s="95"/>
      <c r="J186" s="95"/>
      <c r="K186" s="96"/>
      <c r="L186" s="95"/>
      <c r="M186" s="163"/>
    </row>
    <row r="187" spans="1:13" s="54" customFormat="1" ht="15">
      <c r="A187" s="100"/>
      <c r="B187" s="86"/>
      <c r="C187" s="92"/>
      <c r="D187" s="93"/>
      <c r="E187" s="94"/>
      <c r="F187" s="95"/>
      <c r="G187" s="95"/>
      <c r="H187" s="95"/>
      <c r="I187" s="95"/>
      <c r="J187" s="95"/>
      <c r="K187" s="96"/>
      <c r="L187" s="95"/>
      <c r="M187" s="163"/>
    </row>
    <row r="188" spans="1:13" ht="15">
      <c r="A188" s="17"/>
      <c r="B188" s="12"/>
      <c r="C188" s="6"/>
      <c r="D188" s="13" t="s">
        <v>20</v>
      </c>
      <c r="E188" s="7"/>
      <c r="F188" s="14">
        <f>SUM(F179:F187)</f>
        <v>665</v>
      </c>
      <c r="G188" s="14">
        <f t="shared" ref="G188:J188" si="68">SUM(G179:G187)</f>
        <v>36.64</v>
      </c>
      <c r="H188" s="14">
        <f t="shared" si="68"/>
        <v>27.159999999999997</v>
      </c>
      <c r="I188" s="14">
        <f t="shared" si="68"/>
        <v>142.26</v>
      </c>
      <c r="J188" s="14">
        <f t="shared" si="68"/>
        <v>810.77</v>
      </c>
      <c r="K188" s="18"/>
      <c r="L188" s="14">
        <f t="shared" ref="L188" si="69">SUM(L179:L187)</f>
        <v>0</v>
      </c>
      <c r="M188" s="168">
        <f>M179+M180+M181+M182+M183+M184+M187</f>
        <v>109.30000000000001</v>
      </c>
    </row>
    <row r="189" spans="1:13" ht="15.75" thickBot="1">
      <c r="A189" s="21">
        <f>A172</f>
        <v>2</v>
      </c>
      <c r="B189" s="22">
        <f>B172</f>
        <v>5</v>
      </c>
      <c r="C189" s="150" t="s">
        <v>4</v>
      </c>
      <c r="D189" s="151"/>
      <c r="E189" s="23"/>
      <c r="F189" s="24">
        <f>F178+F188</f>
        <v>1175</v>
      </c>
      <c r="G189" s="24">
        <f t="shared" ref="G189" si="70">G178+G188</f>
        <v>43.04</v>
      </c>
      <c r="H189" s="24">
        <f t="shared" ref="H189" si="71">H178+H188</f>
        <v>32.459999999999994</v>
      </c>
      <c r="I189" s="24">
        <f t="shared" ref="I189" si="72">I178+I188</f>
        <v>194.06</v>
      </c>
      <c r="J189" s="24">
        <f t="shared" ref="J189:L189" si="73">J178+J188</f>
        <v>1094.27</v>
      </c>
      <c r="K189" s="24"/>
      <c r="L189" s="24">
        <f t="shared" si="73"/>
        <v>0</v>
      </c>
      <c r="M189" s="167">
        <f>M178+M188</f>
        <v>176.95000000000002</v>
      </c>
    </row>
    <row r="190" spans="1:13" ht="13.5" thickBot="1">
      <c r="A190" s="19"/>
      <c r="B190" s="20"/>
      <c r="C190" s="152" t="s">
        <v>5</v>
      </c>
      <c r="D190" s="152"/>
      <c r="E190" s="152"/>
      <c r="F190" s="26">
        <f>(F23+F43+F62+F81+F99+F118+F137+F155+F171+F189)/(IF(F23=0,0,1)+IF(F43=0,0,1)+IF(F62=0,0,1)+IF(F81=0,0,1)+IF(F99=0,0,1)+IF(F118=0,0,1)+IF(F137=0,0,1)+IF(F155=0,0,1)+IF(F171=0,0,1)+IF(F189=0,0,1))</f>
        <v>1316.5453000000002</v>
      </c>
      <c r="G190" s="26">
        <f>(G23+G43+G62+G81+G99+G118+G137+G155+G171+G189)/(IF(G23=0,0,1)+IF(G43=0,0,1)+IF(G62=0,0,1)+IF(G81=0,0,1)+IF(G99=0,0,1)+IF(G118=0,0,1)+IF(G137=0,0,1)+IF(G155=0,0,1)+IF(G171=0,0,1)+IF(G189=0,0,1))</f>
        <v>45.351999999999997</v>
      </c>
      <c r="H190" s="26">
        <f>(H23+H43+H62+H81+H99+H118+H137+H155+H171+H189)/(IF(H23=0,0,1)+IF(H43=0,0,1)+IF(H62=0,0,1)+IF(H81=0,0,1)+IF(H99=0,0,1)+IF(H118=0,0,1)+IF(H137=0,0,1)+IF(H155=0,0,1)+IF(H171=0,0,1)+IF(H189=0,0,1))</f>
        <v>41.32</v>
      </c>
      <c r="I190" s="26">
        <f>(I23+I43+I62+I81+I99+I118+I137+I155+I171+I189)/(IF(I23=0,0,1)+IF(I43=0,0,1)+IF(I62=0,0,1)+IF(I81=0,0,1)+IF(I99=0,0,1)+IF(I118=0,0,1)+IF(I137=0,0,1)+IF(I155=0,0,1)+IF(I171=0,0,1)+IF(I189=0,0,1))</f>
        <v>155.833</v>
      </c>
      <c r="J190" s="26">
        <f>(J23+J43+J62+J81+J99+J118+J137+J155+J171+J189)/(IF(J23=0,0,1)+IF(J43=0,0,1)+IF(J62=0,0,1)+IF(J81=0,0,1)+IF(J99=0,0,1)+IF(J118=0,0,1)+IF(J137=0,0,1)+IF(J155=0,0,1)+IF(J171=0,0,1)+IF(J189=0,0,1))</f>
        <v>1149.502</v>
      </c>
      <c r="K190" s="26"/>
      <c r="L190" s="26" t="e">
        <f>(L23+L43+L62+L81+L99+L118+L137+L155+L171+L189)/(IF(L23=0,0,1)+IF(L43=0,0,1)+IF(L62=0,0,1)+IF(L81=0,0,1)+IF(L99=0,0,1)+IF(L118=0,0,1)+IF(L137=0,0,1)+IF(L155=0,0,1)+IF(L171=0,0,1)+IF(L189=0,0,1))</f>
        <v>#DIV/0!</v>
      </c>
      <c r="M190" s="178"/>
    </row>
    <row r="191" spans="1:13">
      <c r="M191" s="142"/>
    </row>
  </sheetData>
  <mergeCells count="11">
    <mergeCell ref="C81:D81"/>
    <mergeCell ref="C99:D99"/>
    <mergeCell ref="C23:D23"/>
    <mergeCell ref="C190:E190"/>
    <mergeCell ref="C189:D189"/>
    <mergeCell ref="C118:D118"/>
    <mergeCell ref="C137:D137"/>
    <mergeCell ref="C155:D155"/>
    <mergeCell ref="C171:D171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2025-03-17T02:57:56Z</cp:lastPrinted>
  <dcterms:created xsi:type="dcterms:W3CDTF">2022-05-16T14:23:56Z</dcterms:created>
  <dcterms:modified xsi:type="dcterms:W3CDTF">2025-03-17T02:57:59Z</dcterms:modified>
</cp:coreProperties>
</file>